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84" documentId="13_ncr:1_{F6CB121F-512D-4AA6-A0C1-0FB36C537598}" xr6:coauthVersionLast="47" xr6:coauthVersionMax="47" xr10:uidLastSave="{85EB0946-3397-48C5-A502-6DF715215101}"/>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<sst xmlns="http://schemas.openxmlformats.org/spreadsheetml/2006/main" count="178584" uniqueCount="39075">
  <si>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</si>
  <si>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</si>
  <si>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</si>
  <si>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</si>
  <si>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</si>
  <si>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</si>
  <si>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</si>
  <si>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</si>
  <si>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</si>
  <si>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</si>
  <si>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</si>
  <si>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</si>
  <si>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</si>
  <si>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</si>
  <si>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</si>
  <si>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</si>
  <si>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</si>
  <si>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</si>
  <si>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</si>
  <si>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</si>
  <si>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</si>
  <si>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</si>
  <si>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</si>
  <si>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</si>
  <si>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</si>
  <si>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</si>
  <si>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</si>
  <si>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</si>
  <si>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</si>
  <si>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</si>
  <si>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</si>
  <si>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</si>
  <si>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</si>
  <si>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</si>
  <si>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</si>
  <si>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</si>
  <si>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</si>
  <si>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</si>
  <si>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</si>
  <si>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</si>
  <si>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</si>
  <si>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</si>
  <si>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</si>
  <si>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</si>
  <si>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</si>
  <si>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</si>
  <si>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</si>
  <si>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</si>
  <si>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</si>
  <si>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</si>
  <si>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</si>
  <si>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</si>
  <si>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</si>
  <si>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</si>
  <si>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</si>
  <si>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</si>
  <si>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</si>
  <si>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</si>
  <si>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</si>
  <si>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</si>
  <si>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</si>
  <si>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</si>
  <si>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</si>
  <si>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</si>
  <si>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</si>
  <si>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</si>
  <si>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</si>
  <si>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</si>
  <si>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</si>
  <si>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</si>
  <si>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</si>
  <si>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</si>
  <si>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</si>
  <si>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</si>
  <si>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</si>
  <si>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</si>
  <si>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</si>
  <si>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</si>
  <si>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</si>
  <si>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</si>
  <si>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</si>
  <si>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</si>
  <si>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</si>
  <si>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</si>
  <si>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</si>
  <si>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</si>
  <si>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</si>
  <si>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</si>
  <si>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</si>
  <si>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</si>
  <si>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</si>
  <si>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</si>
  <si>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</si>
  <si>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</si>
  <si>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</si>
  <si>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</si>
  <si>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</si>
  <si>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</si>
  <si>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</si>
  <si>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</si>
  <si>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</si>
  <si>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</si>
  <si>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</si>
  <si>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</si>
  <si>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</si>
  <si>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</si>
  <si>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</si>
  <si>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</si>
  <si>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</si>
  <si>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</si>
  <si>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</si>
  <si>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</si>
  <si>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</si>
  <si>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</si>
  <si>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</si>
  <si>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</si>
  <si>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</si>
  <si>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</si>
  <si>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</si>
  <si>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</si>
  <si>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</si>
  <si>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</si>
  <si>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</si>
  <si>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</si>
  <si>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</si>
  <si>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</si>
  <si>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</si>
  <si>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</si>
  <si>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</si>
  <si>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</si>
  <si>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</si>
  <si>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</si>
  <si>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</si>
  <si>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</si>
  <si>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</si>
  <si>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</si>
  <si>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</si>
  <si>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</si>
  <si>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</si>
  <si>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</si>
  <si>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</si>
  <si>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</si>
  <si>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</si>
  <si>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</si>
  <si>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</si>
  <si>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</si>
  <si>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</si>
  <si>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</si>
  <si>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</si>
  <si>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</si>
  <si>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</si>
  <si>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</si>
  <si>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</si>
  <si>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</si>
  <si>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</si>
  <si>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</si>
  <si>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</si>
  <si>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</si>
  <si>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</si>
  <si>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</si>
  <si>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</si>
  <si>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</si>
  <si>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</si>
  <si>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</si>
  <si>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</si>
  <si>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</si>
  <si>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</si>
  <si>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</si>
  <si>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</si>
  <si>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</si>
  <si>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</si>
  <si>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</si>
  <si>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</si>
  <si>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</si>
  <si>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</si>
  <si>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</si>
  <si>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</si>
  <si>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</si>
  <si>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</si>
  <si>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</si>
  <si>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</si>
  <si>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</si>
  <si>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</si>
  <si>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</si>
  <si>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</si>
  <si>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</si>
  <si>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</si>
  <si>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</si>
  <si>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</si>
  <si>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</si>
  <si>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</si>
  <si>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</si>
  <si>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</si>
  <si>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</si>
  <si>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</si>
  <si>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</si>
  <si>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</si>
  <si>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</si>
  <si>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</si>
  <si>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</si>
  <si>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</si>
  <si>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</si>
  <si>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</si>
  <si>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</si>
  <si>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</si>
  <si>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</si>
  <si>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</si>
  <si>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</si>
  <si>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</si>
  <si>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</si>
  <si>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</si>
  <si>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</si>
  <si>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</si>
  <si>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</si>
  <si>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</si>
  <si>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</si>
  <si>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</si>
  <si>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</si>
  <si>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</si>
  <si>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</si>
  <si>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</si>
  <si>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</si>
  <si>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</si>
  <si>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</si>
  <si>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</si>
  <si>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</si>
  <si>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</si>
  <si>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</si>
  <si>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</si>
  <si>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</si>
  <si>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</si>
  <si>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</si>
  <si>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</si>
  <si>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</si>
  <si>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</si>
  <si>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</si>
  <si>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</si>
  <si>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</si>
  <si>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</si>
  <si>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</si>
  <si>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</si>
  <si>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</si>
  <si>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</si>
  <si>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</si>
  <si>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</si>
  <si>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</si>
  <si>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</si>
  <si>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</si>
  <si>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</si>
  <si>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</si>
  <si>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</si>
  <si>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</si>
  <si>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</si>
  <si>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</si>
  <si>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</si>
  <si>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</si>
  <si>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</si>
  <si>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</si>
  <si>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</si>
  <si>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</si>
  <si>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</si>
  <si>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</si>
  <si>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</si>
  <si>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</si>
  <si>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</si>
  <si>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</si>
  <si>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</si>
  <si>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</si>
  <si>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</si>
  <si>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</si>
  <si>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</si>
  <si>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</si>
  <si>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</si>
  <si>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</si>
  <si>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</si>
  <si>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</si>
  <si>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</si>
  <si>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</si>
  <si>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</si>
  <si>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</si>
  <si>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</si>
  <si>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</si>
  <si>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</si>
  <si>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</si>
  <si>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</si>
  <si>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</si>
  <si>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</si>
  <si>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</si>
  <si>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</si>
  <si>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</si>
  <si>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</si>
  <si>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</si>
  <si>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</si>
  <si>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</si>
  <si>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</si>
  <si>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</si>
  <si>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</si>
  <si>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</si>
  <si>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</si>
  <si>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</si>
  <si>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</si>
  <si>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</si>
  <si>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</si>
  <si>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</si>
  <si>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</si>
  <si>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</si>
  <si>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</si>
  <si>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</si>
  <si>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</si>
  <si>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</si>
  <si>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</si>
  <si>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</si>
  <si>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</si>
  <si>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</si>
  <si>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</si>
  <si>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</si>
  <si>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</si>
  <si>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</si>
  <si>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</si>
  <si>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</si>
  <si>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</si>
  <si>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</si>
  <si>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</si>
  <si>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</si>
  <si>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</si>
  <si>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</si>
  <si>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</si>
  <si>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</si>
  <si>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</si>
  <si>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</si>
  <si>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</si>
  <si>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</si>
  <si>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</si>
  <si>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</si>
  <si>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</si>
  <si>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</si>
  <si>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</si>
  <si>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</si>
  <si>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</si>
  <si>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</si>
  <si>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</si>
  <si>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</si>
  <si>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</si>
  <si>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</si>
  <si>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</si>
  <si>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</si>
  <si>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</si>
  <si>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</si>
  <si>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</si>
  <si>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</si>
  <si>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</si>
  <si>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</si>
  <si>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</si>
  <si>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</si>
  <si>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</si>
  <si>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</si>
  <si>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</si>
  <si>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</si>
  <si>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</si>
  <si>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</si>
  <si>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</si>
  <si>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</si>
  <si>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</si>
  <si>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</si>
  <si>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</si>
  <si>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</si>
  <si>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</si>
  <si>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</si>
  <si>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</si>
  <si>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</si>
  <si>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</si>
  <si>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</si>
  <si>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</si>
  <si>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</si>
  <si>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</si>
  <si>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</si>
  <si>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</si>
  <si>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</si>
  <si>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</si>
  <si>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</si>
  <si>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</si>
  <si>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</si>
  <si>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</si>
  <si>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</si>
  <si>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</si>
  <si>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</si>
  <si>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</si>
  <si>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</si>
  <si>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</si>
  <si>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</si>
  <si>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</si>
  <si>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</si>
  <si>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</si>
  <si>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</si>
  <si>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</si>
  <si>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</si>
  <si>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</si>
  <si>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</si>
  <si>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</si>
  <si>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</si>
  <si>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</si>
  <si>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</si>
  <si>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</si>
  <si>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</si>
  <si>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</si>
  <si>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</si>
  <si>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</si>
  <si>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</si>
  <si>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</si>
  <si>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</si>
  <si>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</si>
  <si>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</si>
  <si>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</si>
  <si>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</si>
  <si>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</si>
  <si>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</si>
  <si>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</si>
  <si>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</si>
  <si>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</si>
  <si>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</si>
  <si>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</si>
  <si>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</si>
  <si>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</si>
  <si>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</si>
  <si>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</si>
  <si>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</si>
  <si>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</si>
  <si>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</si>
  <si>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</si>
  <si>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</si>
  <si>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</si>
  <si>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</si>
  <si>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</si>
  <si>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</si>
  <si>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</si>
  <si>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</si>
  <si>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</si>
  <si>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</si>
  <si>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</si>
  <si>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</si>
  <si>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</si>
  <si>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</si>
  <si>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</si>
  <si>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</si>
  <si>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</si>
  <si>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</si>
  <si>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</si>
  <si>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</si>
  <si>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</si>
  <si>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</si>
  <si>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</si>
  <si>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</si>
  <si>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</si>
  <si>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</si>
  <si>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</si>
  <si>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</si>
  <si>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</si>
  <si>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</si>
  <si>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</si>
  <si>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</si>
  <si>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</si>
  <si>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</si>
  <si>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</si>
  <si>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</si>
  <si>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</si>
  <si>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</si>
  <si>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</si>
  <si>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</si>
  <si>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</si>
  <si>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</si>
  <si>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</si>
  <si>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</si>
  <si>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</si>
  <si>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</si>
  <si>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</si>
  <si>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</si>
  <si>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</si>
  <si>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</si>
  <si>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</si>
  <si>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</si>
  <si>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</si>
  <si>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</si>
  <si>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</si>
  <si>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</si>
  <si>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</si>
  <si>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</si>
  <si>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</si>
  <si>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</si>
  <si>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</si>
  <si>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</si>
  <si>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</si>
  <si>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</si>
  <si>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</si>
  <si>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</si>
  <si>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</si>
  <si>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</si>
  <si>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</si>
  <si>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</si>
  <si>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</si>
  <si>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</si>
  <si>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</si>
  <si>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</si>
  <si>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</si>
  <si>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</si>
  <si>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</si>
  <si>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</si>
  <si>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</si>
  <si>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</si>
  <si>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</si>
  <si>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</si>
  <si>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</si>
  <si>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</si>
  <si>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</si>
  <si>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</si>
  <si>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</si>
  <si>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</si>
  <si>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</si>
  <si>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</si>
  <si>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</si>
  <si>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</si>
  <si>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</si>
  <si>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</si>
  <si>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</si>
  <si>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</si>
  <si>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</si>
  <si>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</si>
  <si>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</si>
  <si>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</si>
  <si>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</si>
  <si>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</si>
  <si>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</si>
  <si>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</si>
  <si>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</si>
  <si>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</si>
  <si>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</si>
  <si>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</si>
  <si>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</si>
  <si>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</si>
  <si>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</si>
  <si>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</si>
  <si>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</si>
  <si>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</si>
  <si>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</si>
  <si>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</si>
  <si>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</si>
  <si>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</si>
  <si>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</si>
  <si>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</si>
  <si>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</si>
  <si>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</si>
  <si>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</si>
  <si>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</si>
  <si>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</si>
  <si>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</si>
  <si>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</si>
  <si>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</si>
  <si>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</si>
  <si>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</si>
  <si>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</si>
  <si>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</si>
  <si>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</si>
  <si>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</si>
  <si>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</si>
  <si>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</si>
  <si>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</si>
  <si>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</si>
  <si>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</si>
  <si>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</si>
  <si>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</si>
  <si>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</si>
  <si>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</si>
  <si>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</si>
  <si>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</si>
  <si>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</si>
  <si>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</si>
  <si>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</si>
  <si>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</si>
  <si>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</si>
  <si>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</si>
  <si>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</si>
  <si>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</si>
  <si>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</si>
  <si>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</si>
  <si>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</si>
  <si>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</si>
  <si>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</si>
  <si>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</si>
  <si>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</si>
  <si>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</si>
  <si>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</si>
  <si>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</si>
  <si>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</si>
  <si>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</si>
  <si>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</si>
  <si>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</si>
  <si>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</si>
  <si>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</si>
  <si>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</si>
  <si>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</si>
  <si>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</si>
  <si>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</si>
  <si>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</si>
  <si>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</si>
  <si>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</si>
  <si>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</si>
  <si>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</si>
  <si>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</si>
  <si>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</si>
  <si>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</si>
  <si>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</si>
  <si>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</si>
  <si>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</si>
  <si>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</si>
  <si>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</si>
  <si>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</si>
  <si>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</si>
  <si>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</si>
  <si>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</si>
  <si>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</si>
  <si>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</si>
  <si>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</si>
  <si>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</si>
  <si>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</si>
  <si>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</si>
  <si>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</si>
  <si>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</si>
  <si>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</si>
  <si>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</si>
  <si>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</si>
  <si>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</si>
  <si>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</si>
  <si>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</si>
  <si>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</si>
  <si>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</si>
  <si>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</si>
  <si>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</si>
  <si>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</si>
  <si>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</si>
  <si>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</si>
  <si>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</si>
  <si>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</si>
  <si>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</si>
  <si>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</si>
  <si>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</si>
  <si>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</si>
  <si>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</si>
  <si>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</si>
  <si>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</si>
  <si>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</si>
  <si>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</si>
  <si>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</si>
  <si>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</si>
  <si>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</si>
  <si>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</si>
  <si>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</si>
  <si>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</si>
  <si>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</si>
  <si>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</si>
  <si>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</si>
  <si>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</si>
  <si>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</si>
  <si>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</si>
  <si>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</si>
  <si>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</si>
  <si>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</si>
  <si>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</si>
  <si>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</si>
  <si>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</si>
  <si>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</si>
  <si>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</si>
  <si>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</si>
  <si>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</si>
  <si>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</si>
  <si>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</si>
  <si>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</si>
  <si>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</si>
  <si>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</si>
  <si>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</si>
  <si>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</si>
  <si>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</si>
  <si>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</si>
  <si>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</si>
  <si>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</si>
  <si>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</si>
  <si>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</si>
  <si>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</si>
  <si>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</si>
  <si>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</si>
  <si>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</si>
  <si>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</si>
  <si>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</si>
  <si>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</si>
  <si>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</si>
  <si>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</si>
  <si>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</si>
  <si>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</si>
  <si>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</si>
  <si>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</si>
  <si>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</si>
  <si>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</si>
  <si>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</si>
  <si>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</si>
  <si>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</si>
  <si>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</si>
  <si>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</si>
  <si>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</si>
  <si>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</si>
  <si>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</si>
  <si>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</si>
  <si>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</si>
  <si>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</si>
  <si>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</si>
  <si>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</si>
  <si>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</si>
  <si>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</si>
  <si>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</si>
  <si>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</si>
  <si>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</si>
  <si>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</si>
  <si>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</si>
  <si>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</si>
  <si>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</si>
  <si>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</si>
  <si>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</si>
  <si>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</si>
  <si>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</si>
  <si>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</si>
  <si>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</si>
  <si>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</si>
  <si>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</si>
  <si>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</si>
  <si>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</si>
  <si>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</si>
  <si>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</si>
  <si>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</si>
  <si>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</si>
  <si>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</si>
  <si>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</si>
  <si>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</si>
  <si>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</si>
  <si>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</si>
  <si>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</si>
  <si>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</si>
  <si>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</si>
  <si>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</si>
  <si>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</si>
  <si>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</si>
  <si>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</si>
  <si>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</si>
  <si>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</si>
  <si>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</si>
  <si>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</si>
  <si>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</si>
  <si>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</si>
  <si>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</si>
  <si>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</si>
  <si>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</si>
  <si>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</si>
  <si>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</si>
  <si>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</si>
  <si>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</si>
  <si>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</si>
  <si>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</si>
  <si>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</si>
  <si>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</si>
  <si>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</si>
  <si>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</si>
  <si>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</si>
  <si>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</si>
  <si>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</si>
  <si>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</si>
  <si>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</si>
  <si>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</si>
  <si>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</si>
  <si>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</si>
  <si>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</si>
  <si>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</si>
  <si>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</si>
  <si>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</si>
  <si>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</si>
  <si>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</si>
  <si>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</si>
  <si>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</si>
  <si>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</si>
  <si>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</si>
  <si>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</si>
  <si>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</si>
  <si>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</si>
  <si>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</si>
  <si>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</si>
  <si>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</si>
  <si>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</si>
  <si>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</si>
  <si>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</si>
  <si>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</si>
  <si>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</si>
  <si>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</si>
  <si>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</si>
  <si>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</si>
  <si>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</si>
  <si>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</si>
  <si>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</si>
  <si>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</si>
  <si>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</si>
  <si>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</si>
  <si>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</si>
  <si>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</si>
  <si>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</si>
  <si>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</si>
  <si>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</si>
  <si>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</si>
  <si>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</si>
  <si>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</si>
  <si>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</si>
  <si>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</si>
  <si>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</si>
  <si>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</si>
  <si>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</si>
  <si>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</si>
  <si>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</si>
  <si>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</si>
  <si>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</si>
  <si>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</si>
  <si>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</si>
  <si>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</si>
  <si>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</si>
  <si>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</si>
  <si>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</si>
  <si>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</si>
  <si>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</si>
  <si>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</si>
  <si>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</si>
  <si>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</si>
  <si>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</si>
  <si>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</si>
  <si>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</si>
  <si>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</si>
  <si>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</si>
  <si>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</si>
  <si>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</si>
  <si>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</si>
  <si>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</si>
  <si>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</si>
  <si>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</si>
  <si>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</si>
  <si>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</si>
  <si>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</si>
  <si>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</si>
  <si>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</si>
  <si>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</si>
  <si>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</si>
  <si>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</si>
  <si>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</si>
  <si>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</si>
  <si>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</si>
  <si>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</si>
  <si>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</si>
  <si>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</si>
  <si>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</si>
  <si>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</si>
  <si>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</si>
  <si>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</si>
  <si>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</si>
  <si>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</si>
  <si>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</si>
  <si>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</si>
  <si>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</si>
  <si>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</si>
  <si>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</si>
  <si>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</si>
  <si>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</si>
  <si>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</si>
  <si>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</si>
  <si>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</si>
  <si>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</si>
  <si>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</si>
  <si>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</si>
  <si>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</si>
  <si>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</si>
  <si>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</si>
  <si>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</si>
  <si>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</si>
  <si>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</si>
  <si>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</si>
  <si>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</si>
  <si>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</si>
  <si>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</si>
  <si>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</si>
  <si>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</si>
  <si>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</si>
  <si>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</si>
  <si>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</si>
  <si>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</si>
  <si>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</si>
  <si>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</si>
  <si>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</si>
  <si>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</si>
  <si>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</si>
  <si>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</si>
  <si>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</si>
  <si>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</si>
  <si>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</si>
  <si>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</si>
  <si>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</si>
  <si>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</si>
  <si>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</si>
  <si>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</si>
  <si>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</si>
  <si>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</si>
  <si>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</si>
  <si>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</si>
  <si>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</si>
  <si>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</si>
  <si>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</si>
  <si>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</si>
  <si>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</si>
  <si>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</si>
  <si>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</si>
  <si>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</si>
  <si>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</si>
  <si>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</si>
  <si>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</si>
  <si>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</si>
  <si>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</si>
  <si>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</si>
  <si>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</si>
  <si>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</si>
  <si>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</si>
  <si>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</si>
  <si>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</si>
  <si>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</si>
  <si>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</si>
  <si>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</si>
  <si>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</si>
  <si>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</si>
  <si>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</si>
  <si>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</si>
  <si>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</si>
  <si>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</si>
  <si>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</si>
  <si>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</si>
  <si>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</si>
  <si>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</si>
  <si>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</si>
  <si>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</si>
  <si>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</si>
  <si>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</si>
  <si>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</si>
  <si>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</si>
  <si>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</si>
  <si>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</si>
  <si>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</si>
  <si>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</si>
  <si>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</si>
  <si>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</si>
  <si>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</si>
  <si>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</si>
  <si>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</si>
  <si>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</si>
  <si>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</si>
  <si>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</si>
  <si>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</si>
  <si>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</si>
  <si>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</si>
  <si>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</si>
  <si>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</si>
  <si>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</si>
  <si>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</si>
  <si>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</si>
  <si>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</si>
  <si>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</si>
  <si>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</si>
  <si>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</si>
  <si>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</si>
  <si>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</si>
  <si>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</si>
  <si>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</si>
  <si>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</si>
  <si>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</si>
  <si>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</si>
  <si>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</si>
  <si>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</si>
  <si>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</si>
  <si>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</si>
  <si>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</si>
  <si>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</si>
  <si>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</si>
  <si>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</si>
  <si>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</si>
  <si>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</si>
  <si>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</si>
  <si>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</si>
  <si>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</si>
  <si>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</si>
  <si>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</si>
  <si>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</si>
  <si>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</si>
  <si>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</si>
  <si>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</si>
  <si>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</si>
  <si>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</si>
  <si>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</si>
  <si>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</si>
  <si>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</si>
  <si>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</si>
  <si>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</si>
  <si>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</si>
  <si>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</si>
  <si>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</si>
  <si>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</si>
  <si>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</si>
  <si>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</si>
  <si>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</si>
  <si>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</si>
  <si>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</si>
  <si>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</si>
  <si>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</si>
  <si>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</si>
  <si>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</si>
  <si>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</si>
  <si>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</si>
  <si>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</si>
  <si>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</si>
  <si>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</si>
  <si>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</si>
  <si>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</si>
  <si>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</si>
  <si>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</si>
  <si>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</si>
  <si>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</si>
  <si>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</si>
  <si>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</si>
  <si>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</si>
  <si>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</si>
  <si>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</si>
  <si>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</si>
  <si>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</si>
  <si>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</si>
  <si>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</si>
  <si>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</si>
  <si>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</si>
  <si>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</si>
  <si>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</si>
  <si>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</si>
  <si>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</si>
  <si>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</si>
  <si>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</si>
  <si>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</si>
  <si>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</si>
  <si>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</si>
  <si>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</si>
  <si>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</si>
  <si>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</si>
  <si>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</si>
  <si>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</si>
  <si>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</si>
  <si>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</si>
  <si>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</si>
  <si>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</si>
  <si>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</si>
  <si>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</si>
  <si>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</si>
  <si>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</si>
  <si>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</si>
  <si>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</si>
  <si>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</si>
  <si>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</si>
  <si>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</si>
  <si>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</si>
  <si>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</si>
  <si>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</si>
  <si>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</si>
  <si>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</si>
  <si>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</si>
  <si>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</si>
  <si>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</si>
  <si>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</si>
  <si>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</si>
  <si>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</si>
  <si>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</si>
  <si>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</si>
  <si>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</si>
  <si>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</si>
  <si>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</si>
  <si>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</si>
  <si>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</si>
  <si>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</si>
  <si>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</si>
  <si>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</si>
  <si>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</si>
  <si>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</si>
  <si>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</si>
  <si>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</si>
  <si>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</si>
  <si>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</si>
  <si>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</si>
  <si>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</si>
  <si>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</si>
  <si>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</si>
  <si>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</si>
  <si>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</si>
  <si>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</si>
  <si>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</si>
  <si>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</si>
  <si>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</si>
  <si>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</si>
  <si>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</si>
  <si>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</si>
  <si>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</si>
  <si>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</si>
  <si>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</si>
  <si>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</si>
  <si>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</si>
  <si>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</si>
  <si>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</si>
  <si>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</si>
  <si>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</si>
  <si>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</si>
  <si>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</si>
  <si>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</si>
  <si>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</si>
  <si>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</si>
  <si>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</si>
  <si>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</si>
  <si>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</si>
  <si>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</si>
  <si>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</si>
  <si>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</si>
  <si>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</si>
  <si>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</si>
  <si>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</si>
  <si>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</si>
  <si>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</si>
  <si>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</si>
  <si>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</si>
  <si>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</si>
  <si>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</si>
  <si>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</si>
  <si>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</si>
  <si>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</si>
  <si>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</si>
  <si>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</si>
  <si>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</si>
  <si>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</si>
  <si>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</si>
  <si>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</si>
  <si>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</si>
  <si>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</si>
  <si>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</si>
  <si>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</si>
  <si>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</si>
  <si>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</si>
  <si>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</si>
  <si>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</si>
  <si>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</si>
  <si>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</si>
  <si>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</si>
  <si>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</si>
  <si>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</si>
  <si>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</si>
  <si>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</si>
  <si>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</si>
  <si>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</si>
  <si>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</si>
  <si>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</si>
  <si>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</si>
  <si>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</si>
  <si>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</si>
  <si>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</si>
  <si>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</si>
  <si>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</si>
  <si>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</si>
  <si>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</si>
  <si>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</si>
  <si>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</si>
  <si>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</si>
  <si>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</si>
  <si>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</si>
  <si>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</si>
  <si>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</si>
  <si>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</si>
  <si>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</si>
  <si>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</si>
  <si>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</si>
  <si>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</si>
  <si>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</si>
  <si>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</si>
  <si>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</si>
  <si>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</si>
  <si>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</si>
  <si>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</si>
  <si>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</si>
  <si>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</si>
  <si>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</si>
  <si>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</si>
  <si>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</si>
  <si>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</si>
  <si>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</si>
  <si>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</si>
  <si>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</si>
  <si>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</si>
  <si>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</si>
  <si>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</si>
  <si>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</si>
  <si>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</si>
  <si>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</si>
  <si>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</si>
  <si>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</si>
  <si>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</si>
  <si>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</si>
  <si>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</si>
  <si>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</si>
  <si>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</si>
  <si>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</si>
  <si>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</si>
  <si>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</si>
  <si>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</si>
  <si>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</si>
  <si>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</si>
  <si>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</si>
  <si>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</si>
  <si>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</si>
  <si>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</si>
  <si>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</si>
  <si>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</si>
  <si>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</si>
  <si>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</si>
  <si>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</si>
  <si>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</si>
  <si>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</si>
  <si>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</si>
  <si>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</si>
  <si>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</si>
  <si>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</si>
  <si>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</si>
  <si>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</si>
  <si>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</si>
  <si>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</si>
  <si>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</si>
  <si>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</si>
  <si>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</si>
  <si>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</si>
  <si>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</si>
  <si>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</si>
  <si>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</si>
  <si>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</si>
  <si>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</si>
  <si>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</si>
  <si>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</si>
  <si>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</si>
  <si>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</si>
  <si>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</si>
  <si>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</si>
  <si>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</si>
  <si>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</si>
  <si>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</si>
  <si>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</si>
  <si>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</si>
  <si>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</si>
  <si>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</si>
  <si>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</si>
  <si>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</si>
  <si>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</si>
  <si>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</si>
  <si>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</si>
  <si>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</si>
  <si>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</si>
  <si>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</si>
  <si>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</si>
  <si>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</si>
  <si>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</si>
  <si>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</si>
  <si>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</si>
  <si>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</si>
  <si>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</si>
  <si>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</si>
  <si>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</si>
  <si>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</si>
  <si>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</si>
  <si>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</si>
  <si>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</si>
  <si>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</si>
  <si>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</si>
  <si>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</si>
  <si>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</si>
  <si>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</si>
  <si>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</si>
  <si>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</si>
  <si>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</si>
  <si>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</si>
  <si>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</si>
  <si>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</si>
  <si>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</si>
  <si>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</si>
  <si>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</si>
  <si>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</si>
  <si>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</si>
  <si>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</si>
  <si>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</si>
  <si>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</si>
  <si>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</si>
  <si>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</si>
  <si>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</si>
  <si>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</si>
  <si>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</si>
  <si>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</si>
  <si>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</si>
  <si>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</si>
  <si>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</si>
  <si>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</si>
  <si>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</si>
  <si>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</si>
  <si>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</si>
  <si>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</si>
  <si>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</si>
  <si>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</si>
  <si>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</si>
  <si>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</si>
  <si>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</si>
  <si>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</si>
  <si>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</si>
  <si>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</si>
  <si>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</si>
  <si>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</si>
  <si>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</si>
  <si>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</si>
  <si>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</si>
  <si>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</si>
  <si>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</si>
  <si>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</si>
  <si>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</si>
  <si>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</si>
  <si>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</si>
  <si>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</si>
  <si>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</si>
  <si>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</si>
  <si>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</si>
  <si>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</si>
  <si>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</si>
  <si>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</si>
  <si>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</si>
  <si>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</si>
  <si>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</si>
  <si>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</si>
  <si>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</si>
  <si>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</si>
  <si>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</si>
  <si>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</si>
  <si>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</si>
  <si>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</si>
  <si>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</si>
  <si>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</si>
  <si>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</si>
  <si>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</si>
  <si>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</si>
  <si>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</si>
  <si>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</si>
  <si>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</si>
  <si>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</si>
  <si>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</si>
  <si>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</si>
  <si>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</si>
  <si>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</si>
  <si>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</si>
  <si>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</si>
  <si>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</si>
  <si>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</si>
  <si>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</si>
  <si>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</si>
  <si>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</si>
  <si>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</si>
  <si>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</si>
  <si>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</si>
  <si>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</si>
  <si>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</si>
  <si>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</si>
  <si>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</si>
  <si>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</si>
  <si>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</si>
  <si>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</si>
  <si>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</si>
  <si>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</si>
  <si>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</si>
  <si>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</si>
  <si>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</si>
  <si>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</si>
  <si>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</si>
  <si>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</si>
  <si>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</si>
  <si>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</si>
  <si>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</si>
  <si>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</si>
  <si>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</si>
  <si>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</si>
  <si>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</si>
  <si>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</si>
  <si>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</si>
  <si>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</si>
  <si>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</si>
  <si>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</si>
  <si>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</si>
  <si>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</si>
  <si>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</si>
  <si>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</si>
  <si>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</si>
  <si>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</si>
  <si>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</si>
  <si>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</si>
  <si>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</si>
  <si>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</si>
  <si>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</si>
  <si>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</si>
  <si>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</si>
  <si>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</si>
  <si>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</si>
  <si>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</si>
  <si>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</si>
  <si>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</si>
  <si>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</si>
  <si>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</si>
  <si>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</si>
  <si>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</si>
  <si>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</si>
  <si>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</si>
  <si>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</si>
  <si>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</si>
  <si>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</si>
  <si>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</si>
  <si>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</si>
  <si>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</si>
  <si>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</si>
  <si>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</si>
  <si>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</si>
  <si>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</si>
  <si>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</si>
  <si>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</si>
  <si>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</si>
  <si>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</si>
  <si>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</si>
  <si>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</si>
  <si>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</si>
  <si>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</si>
  <si>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</si>
  <si>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</si>
  <si>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</si>
  <si>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</si>
  <si>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</si>
  <si>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</si>
  <si>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</si>
  <si>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</si>
  <si>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</si>
  <si>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</si>
  <si>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</si>
  <si>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</si>
  <si>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</si>
  <si>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</si>
  <si>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</si>
  <si>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</si>
  <si>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</si>
  <si>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</si>
  <si>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</si>
  <si>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</si>
  <si>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</si>
  <si>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</si>
  <si>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</si>
  <si>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</si>
  <si>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</si>
  <si>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</si>
  <si>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</si>
  <si>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</si>
  <si>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</si>
  <si>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</si>
  <si>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</si>
  <si>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</si>
  <si>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</si>
  <si>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</si>
  <si>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</si>
  <si>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</si>
  <si>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</si>
  <si>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</si>
  <si>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</si>
  <si>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</si>
  <si>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</si>
  <si>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</si>
  <si>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</si>
  <si>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</si>
  <si>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</si>
  <si>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</si>
  <si>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</si>
  <si>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</si>
  <si>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</si>
  <si>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</si>
  <si>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</si>
  <si>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</si>
  <si>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</si>
  <si>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</si>
  <si>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</si>
  <si>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</si>
  <si>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</si>
  <si>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</si>
  <si>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</si>
  <si>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</si>
  <si>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</si>
  <si>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</si>
  <si>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</si>
  <si>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</si>
  <si>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</si>
  <si>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</si>
  <si>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</si>
  <si>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</si>
  <si>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</si>
  <si>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</si>
  <si>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</si>
  <si>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</si>
  <si>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</si>
  <si>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</si>
  <si>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</si>
  <si>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</si>
  <si>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</si>
  <si>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</si>
  <si>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</si>
  <si>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</si>
  <si>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</si>
  <si>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</si>
  <si>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</si>
  <si>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</si>
  <si>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</si>
  <si>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</si>
  <si>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</si>
  <si>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</si>
  <si>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</si>
  <si>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</si>
  <si>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</si>
  <si>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</si>
  <si>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</si>
  <si>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</si>
  <si>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</si>
  <si>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</si>
  <si>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</si>
  <si>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</si>
  <si>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</si>
  <si>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</si>
  <si>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</si>
  <si>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</si>
  <si>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</si>
  <si>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</si>
  <si>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</si>
  <si>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</si>
  <si>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</si>
  <si>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</si>
  <si>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</si>
  <si>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</si>
  <si>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</si>
  <si>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</si>
  <si>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</si>
  <si>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</si>
  <si>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</si>
  <si>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</si>
  <si>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</si>
  <si>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</si>
  <si>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</si>
  <si>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</si>
  <si>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</si>
  <si>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</si>
  <si>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</si>
  <si>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</si>
  <si>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</si>
  <si>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</si>
  <si>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</si>
  <si>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</si>
  <si>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</si>
  <si>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</si>
  <si>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</si>
  <si>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</si>
  <si>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</si>
  <si>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</si>
  <si>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</si>
  <si>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</si>
  <si>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</si>
  <si>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</si>
  <si>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</si>
  <si>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</si>
  <si>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</si>
  <si>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</si>
  <si>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</si>
  <si>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</si>
  <si>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</si>
  <si>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</si>
  <si>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</si>
  <si>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</si>
  <si>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</si>
  <si>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</si>
  <si>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</si>
  <si>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</si>
  <si>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</si>
  <si>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</si>
  <si>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</si>
  <si>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</si>
  <si>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</si>
  <si>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</si>
  <si>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</si>
  <si>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</si>
  <si>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</si>
  <si>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</si>
  <si>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</si>
  <si>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</si>
  <si>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</si>
  <si>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</si>
  <si>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</si>
  <si>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</si>
  <si>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</si>
  <si>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</si>
  <si>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</si>
  <si>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</si>
  <si>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</si>
  <si>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</si>
  <si>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</si>
  <si>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</si>
  <si>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</si>
  <si>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</si>
  <si>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</si>
  <si>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</si>
  <si>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</si>
  <si>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</si>
  <si>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</si>
  <si>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</si>
  <si>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</si>
  <si>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</si>
  <si>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</si>
  <si>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</si>
  <si>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</si>
  <si>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</si>
  <si>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</si>
  <si>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</si>
  <si>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</si>
  <si>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</si>
  <si>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</si>
  <si>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</si>
  <si>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</si>
  <si>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</si>
  <si>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</si>
  <si>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</si>
  <si>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</si>
  <si>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</si>
  <si>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</si>
  <si>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</si>
  <si>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</si>
  <si>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</si>
  <si>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</si>
  <si>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</si>
  <si>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</si>
  <si>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</si>
  <si>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</si>
  <si>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</si>
  <si>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</si>
  <si>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</si>
  <si>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</si>
  <si>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</si>
  <si>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</si>
  <si>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</si>
  <si>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</si>
  <si>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</si>
  <si>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</si>
  <si>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</si>
  <si>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</si>
  <si>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</si>
  <si>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</si>
  <si>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</si>
  <si>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</si>
  <si>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</si>
  <si>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</si>
  <si>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</si>
  <si>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</si>
  <si>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</si>
  <si>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</si>
  <si>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</si>
  <si>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</si>
  <si>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</si>
  <si>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</si>
  <si>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</si>
  <si>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</si>
  <si>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</si>
  <si>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</si>
  <si>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</si>
  <si>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</si>
  <si>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</si>
  <si>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</si>
  <si>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</si>
  <si>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</si>
  <si>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</si>
  <si>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</si>
  <si>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</si>
  <si>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</si>
  <si>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</si>
  <si>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</si>
  <si>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</si>
  <si>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</si>
  <si>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</si>
  <si>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</si>
  <si>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</si>
  <si>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</si>
  <si>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</si>
  <si>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</si>
  <si>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</si>
  <si>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</si>
  <si>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</si>
  <si>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</si>
  <si>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</si>
  <si>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</si>
  <si>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</si>
  <si>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</si>
  <si>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</si>
  <si>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</si>
  <si>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</si>
  <si>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</si>
  <si>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</si>
  <si>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</si>
  <si>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</si>
  <si>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</si>
  <si>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</si>
  <si>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</si>
  <si>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</si>
  <si>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</si>
  <si>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</si>
  <si>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</si>
  <si>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</si>
  <si>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</si>
  <si>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</si>
  <si>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</si>
  <si>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</si>
  <si>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</si>
  <si>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</si>
  <si>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</si>
  <si>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</si>
  <si>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</si>
  <si>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</si>
  <si>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</si>
  <si>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</si>
  <si>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</si>
  <si>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</si>
  <si>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</si>
  <si>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</si>
  <si>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</si>
  <si>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</si>
  <si>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</si>
  <si>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</si>
  <si>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</si>
  <si>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</si>
  <si>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</si>
  <si>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</si>
  <si>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</si>
  <si>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</si>
  <si>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</si>
  <si>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</si>
  <si>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</si>
  <si>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</si>
  <si>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</si>
  <si>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</si>
  <si>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</si>
  <si>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</si>
  <si>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</si>
  <si>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</si>
  <si>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</si>
  <si>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</si>
  <si>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</si>
  <si>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</si>
  <si>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</si>
  <si>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</si>
  <si>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</si>
  <si>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</si>
  <si>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</si>
  <si>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</si>
  <si>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</si>
  <si>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</si>
  <si>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</si>
  <si>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</si>
  <si>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</si>
  <si>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</si>
  <si>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</si>
  <si>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</si>
  <si>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</si>
  <si>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</si>
  <si>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</si>
  <si>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</si>
  <si>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</si>
  <si>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</si>
  <si>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</si>
  <si>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</si>
  <si>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</si>
  <si>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</si>
  <si>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</si>
  <si>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</si>
  <si>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</si>
  <si>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</si>
  <si>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</si>
  <si>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</si>
  <si>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</si>
  <si>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</si>
  <si>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</si>
  <si>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</si>
  <si>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</si>
  <si>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</si>
  <si>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</si>
  <si>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</si>
  <si>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</si>
  <si>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</si>
  <si>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</si>
  <si>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</si>
  <si>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</si>
  <si>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</si>
  <si>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</si>
  <si>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</si>
  <si>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</si>
  <si>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</si>
  <si>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</si>
  <si>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</si>
  <si>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</si>
  <si>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</si>
  <si>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</si>
  <si>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</si>
  <si>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</si>
  <si>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</si>
  <si>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</si>
  <si>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</si>
  <si>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</si>
  <si>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</si>
  <si>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</si>
  <si>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</si>
  <si>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</si>
  <si>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</si>
  <si>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</si>
  <si>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</si>
  <si>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</si>
  <si>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</si>
  <si>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</si>
  <si>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</si>
  <si>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</si>
  <si>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</si>
  <si>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</si>
  <si>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</si>
  <si>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</si>
  <si>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</si>
  <si>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</si>
  <si>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</si>
  <si>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</si>
  <si>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</si>
  <si>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</si>
  <si>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</si>
  <si>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</si>
  <si>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</si>
  <si>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</si>
  <si>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</si>
  <si>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</si>
  <si>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</si>
  <si>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</si>
  <si>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</si>
  <si>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</si>
  <si>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</si>
  <si>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</si>
  <si>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</si>
  <si>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</si>
  <si>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</si>
  <si>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</si>
  <si>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</si>
  <si>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</si>
  <si>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</si>
  <si>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</si>
  <si>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</si>
  <si>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</si>
  <si>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</si>
  <si>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</si>
  <si>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</si>
  <si>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</si>
  <si>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</si>
  <si>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</si>
  <si>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</si>
  <si>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</si>
  <si>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</si>
  <si>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</si>
  <si>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</si>
  <si>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</si>
  <si>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</si>
  <si>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</si>
  <si>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</si>
  <si>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</si>
  <si>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</si>
  <si>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</si>
  <si>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</si>
  <si>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</si>
  <si>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</si>
  <si>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</si>
  <si>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</si>
  <si>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</si>
  <si>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</si>
  <si>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</si>
  <si>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</si>
  <si>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</si>
  <si>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</si>
  <si>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</si>
  <si>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</si>
  <si>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</si>
  <si>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</si>
  <si>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</si>
  <si>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</si>
  <si>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</si>
  <si>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</si>
  <si>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</si>
  <si>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</si>
  <si>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</si>
  <si>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</si>
  <si>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</si>
  <si>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</si>
  <si>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</si>
  <si>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</si>
  <si>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</si>
  <si>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</si>
  <si>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</si>
  <si>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</si>
  <si>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</si>
  <si>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</si>
  <si>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</si>
  <si>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</si>
  <si>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</si>
  <si>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</si>
  <si>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</si>
  <si>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</si>
  <si>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</si>
  <si>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</si>
  <si>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</si>
  <si>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</si>
  <si>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</si>
  <si>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</si>
  <si>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</si>
  <si>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</si>
  <si>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</si>
  <si>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</si>
  <si>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</si>
  <si>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</si>
  <si>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</si>
  <si>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</si>
  <si>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</si>
  <si>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</si>
  <si>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</si>
  <si>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</si>
  <si>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</si>
  <si>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</si>
  <si>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</si>
  <si>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</si>
  <si>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</si>
  <si>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</si>
  <si>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</si>
  <si>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</si>
  <si>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</si>
  <si>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</si>
  <si>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</si>
  <si>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</si>
  <si>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</si>
  <si>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</si>
  <si>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</si>
  <si>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</si>
  <si>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</si>
  <si>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</si>
  <si>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</si>
  <si>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</si>
  <si>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</si>
  <si>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</si>
  <si>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</si>
  <si>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</si>
  <si>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</si>
  <si>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</si>
  <si>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</si>
  <si>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</si>
  <si>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</si>
  <si>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</si>
  <si>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</si>
  <si>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</si>
  <si>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</si>
  <si>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</si>
  <si>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</si>
  <si>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</si>
  <si>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</si>
  <si>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</si>
  <si>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</si>
  <si>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</si>
  <si>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</si>
  <si>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</si>
  <si>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</si>
  <si>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</si>
  <si>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</si>
  <si>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</si>
  <si>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</si>
  <si>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</si>
  <si>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</si>
  <si>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</si>
  <si>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</si>
  <si>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</si>
  <si>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</si>
  <si>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</si>
  <si>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</si>
  <si>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</si>
  <si>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</si>
  <si>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</si>
  <si>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</si>
  <si>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</si>
  <si>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</si>
  <si>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</si>
  <si>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</si>
  <si>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</si>
  <si>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</si>
  <si>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</si>
  <si>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</si>
  <si>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</si>
  <si>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</si>
  <si>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</si>
  <si>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</si>
  <si>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</si>
  <si>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</si>
  <si>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</si>
  <si>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</si>
  <si>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</si>
  <si>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</si>
  <si>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</si>
  <si>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</si>
  <si>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</si>
  <si>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</si>
  <si>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</si>
  <si>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</si>
  <si>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</si>
  <si>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</si>
  <si>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</si>
  <si>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</si>
  <si>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</si>
  <si>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</si>
  <si>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</si>
  <si>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</si>
  <si>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</si>
  <si>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</si>
  <si>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</si>
  <si>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</si>
  <si>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</si>
  <si>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</si>
  <si>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</si>
  <si>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</si>
  <si>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</si>
  <si>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</si>
  <si>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</si>
  <si>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</si>
  <si>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</si>
  <si>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</si>
  <si>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</si>
  <si>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</si>
  <si>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</si>
  <si>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</si>
  <si>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</si>
  <si>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</si>
  <si>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</si>
  <si>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</si>
  <si>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</si>
  <si>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</si>
  <si>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</si>
  <si>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</si>
  <si>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</si>
  <si>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</si>
  <si>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</si>
  <si>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</si>
  <si>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</si>
  <si>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</si>
  <si>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</si>
  <si>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</si>
  <si>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</si>
  <si>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</si>
  <si>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</si>
  <si>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</si>
  <si>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</si>
  <si>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</si>
  <si>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</si>
  <si>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</si>
  <si>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</si>
  <si>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</si>
  <si>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</si>
  <si>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</si>
  <si>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</si>
  <si>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</si>
  <si>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</si>
  <si>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</si>
  <si>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</si>
  <si>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</si>
  <si>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</si>
  <si>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</si>
  <si>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</si>
  <si>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</si>
  <si>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</si>
  <si>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</si>
  <si>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</si>
  <si>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</si>
  <si>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</si>
  <si>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</si>
  <si>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</si>
  <si>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</si>
  <si>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</si>
  <si>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</si>
  <si>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</si>
  <si>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</si>
  <si>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</si>
  <si>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</si>
  <si>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</si>
  <si>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</si>
  <si>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</si>
  <si>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</si>
  <si>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</si>
  <si>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</si>
  <si>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</si>
  <si>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</si>
  <si>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</si>
  <si>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</si>
  <si>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</si>
  <si>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</si>
  <si>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</si>
  <si>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</si>
  <si>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</si>
  <si>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</si>
  <si>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</si>
  <si>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</si>
  <si>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</si>
  <si>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</si>
  <si>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</si>
  <si>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</si>
  <si>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</si>
  <si>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</si>
  <si>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</si>
  <si>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</si>
  <si>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</si>
  <si>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</si>
  <si>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</si>
  <si>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</si>
  <si>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</si>
  <si>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</si>
  <si>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</si>
  <si>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</si>
  <si>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</si>
  <si>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</si>
  <si>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</si>
  <si>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</si>
  <si>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</si>
  <si>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</si>
  <si>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</si>
  <si>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</si>
  <si>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</si>
  <si>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</si>
  <si>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</si>
  <si>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</si>
  <si>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</si>
  <si>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</si>
  <si>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</si>
  <si>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</si>
  <si>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</si>
  <si>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</si>
  <si>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</si>
  <si>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</si>
  <si>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</si>
  <si>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</si>
  <si>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</si>
  <si>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</si>
  <si>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</si>
  <si>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</si>
  <si>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</si>
  <si>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</si>
  <si>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</si>
  <si>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</si>
  <si>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</si>
  <si>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</si>
  <si>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</si>
  <si>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</si>
  <si>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</si>
  <si>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</si>
  <si>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</si>
  <si>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</si>
  <si>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</si>
  <si>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</si>
  <si>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</si>
  <si>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</si>
  <si>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</si>
  <si>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</si>
  <si>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</si>
  <si>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</si>
  <si>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</si>
  <si>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</si>
  <si>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</si>
  <si>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</si>
  <si>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</si>
  <si>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</si>
  <si>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</si>
  <si>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</si>
  <si>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</si>
  <si>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</si>
  <si>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</si>
  <si>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</si>
  <si>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</si>
  <si>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</si>
  <si>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</si>
  <si>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</si>
  <si>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</si>
  <si>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</si>
  <si>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</si>
  <si>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</si>
  <si>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</si>
  <si>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</si>
  <si>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</si>
  <si>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</si>
  <si>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</si>
  <si>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</si>
  <si>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</si>
  <si>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</si>
  <si>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</si>
  <si>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</si>
  <si>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</si>
  <si>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</si>
  <si>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</si>
  <si>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</si>
  <si>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</si>
  <si>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</si>
  <si>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</si>
  <si>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</si>
  <si>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</si>
  <si>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</si>
  <si>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</si>
  <si>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</si>
  <si>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</si>
  <si>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</si>
  <si>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</si>
  <si>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</si>
  <si>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</si>
  <si>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</si>
  <si>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</si>
  <si>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</si>
  <si>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</si>
  <si>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</si>
  <si>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</si>
  <si>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</si>
  <si>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</si>
  <si>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</si>
  <si>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</si>
  <si>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</si>
  <si>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</si>
  <si>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</si>
  <si>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</si>
  <si>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</si>
  <si>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</si>
  <si>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</si>
  <si>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</si>
  <si>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</si>
  <si>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</si>
  <si>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</si>
  <si>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</si>
  <si>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</si>
  <si>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</si>
  <si>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</si>
  <si>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</si>
  <si>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</si>
  <si>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</si>
  <si>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</si>
  <si>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</si>
  <si>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</si>
  <si>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</si>
  <si>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</si>
  <si>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</si>
  <si>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</si>
  <si>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</si>
  <si>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</si>
  <si>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</si>
  <si>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</si>
  <si>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</si>
  <si>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</si>
  <si>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</si>
  <si>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</si>
  <si>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</si>
  <si>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</si>
  <si>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</si>
  <si>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</si>
  <si>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</si>
  <si>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</si>
  <si>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</si>
  <si>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</si>
  <si>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</si>
  <si>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</si>
  <si>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</si>
  <si>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</si>
  <si>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</si>
  <si>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</si>
  <si>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</si>
  <si>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</si>
  <si>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</si>
  <si>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</si>
  <si>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</si>
  <si>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</si>
  <si>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</si>
  <si>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</si>
  <si>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</si>
  <si>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</si>
  <si>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</si>
  <si>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</si>
  <si>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</si>
  <si>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</si>
  <si>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</si>
  <si>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</si>
  <si>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</si>
  <si>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</si>
  <si>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</si>
  <si>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</si>
  <si>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</si>
  <si>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</si>
  <si>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</si>
  <si>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</si>
  <si>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</si>
  <si>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</si>
  <si>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</si>
  <si>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</si>
  <si>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</si>
  <si>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</si>
  <si>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</si>
  <si>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</si>
  <si>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</si>
  <si>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</si>
  <si>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</si>
  <si>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</si>
  <si>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</si>
  <si>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</si>
  <si>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</si>
  <si>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</si>
  <si>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</si>
  <si>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</si>
  <si>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</si>
  <si>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</si>
  <si>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</si>
  <si>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</si>
  <si>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</si>
  <si>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</si>
  <si>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</si>
  <si>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</si>
  <si>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</si>
  <si>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</si>
  <si>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</si>
  <si>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</si>
  <si>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</si>
  <si>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</si>
  <si>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</si>
  <si>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</si>
  <si>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</si>
  <si>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</si>
  <si>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</si>
  <si>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</si>
  <si>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</si>
  <si>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</si>
  <si>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</si>
  <si>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</si>
  <si>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</si>
  <si>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</si>
  <si>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</si>
  <si>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</si>
  <si>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</si>
  <si>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</si>
  <si>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</si>
  <si>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</si>
  <si>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</si>
  <si>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</si>
  <si>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</si>
  <si>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</si>
  <si>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</si>
  <si>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</si>
  <si>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</si>
  <si>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</si>
  <si>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</si>
  <si>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</si>
  <si>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</si>
  <si>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</si>
  <si>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</si>
  <si>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</si>
  <si>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</si>
  <si>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</si>
  <si>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</si>
  <si>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</si>
  <si>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</si>
  <si>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</si>
  <si>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</si>
  <si>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</si>
  <si>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</si>
  <si>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</si>
  <si>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</si>
  <si>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</si>
  <si>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</si>
  <si>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</si>
  <si>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</si>
  <si>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</si>
  <si>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</si>
  <si>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</si>
  <si>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</si>
  <si>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</si>
  <si>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</si>
  <si>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</si>
  <si>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</si>
  <si>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</si>
  <si>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</si>
  <si>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</si>
  <si>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</si>
  <si>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</si>
  <si>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</si>
  <si>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</si>
  <si>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</si>
  <si>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</si>
  <si>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</si>
  <si>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</si>
  <si>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</si>
  <si>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</si>
  <si>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</si>
  <si>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</si>
  <si>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</si>
  <si>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</si>
  <si>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</si>
  <si>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</si>
  <si>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</si>
  <si>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</si>
  <si>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</si>
  <si>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</si>
  <si>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</si>
  <si>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</si>
  <si>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</si>
  <si>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</si>
  <si>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</si>
  <si>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</si>
  <si>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</si>
  <si>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</si>
  <si>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</si>
  <si>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</si>
  <si>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</si>
  <si>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</si>
  <si>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</si>
  <si>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</si>
  <si>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</si>
  <si>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</si>
  <si>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</si>
  <si>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</si>
  <si>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</si>
  <si>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</si>
  <si>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</si>
  <si>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</si>
  <si>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</si>
  <si>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</si>
  <si>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</si>
  <si>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</si>
  <si>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</si>
  <si>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</si>
  <si>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</si>
  <si>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</si>
  <si>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</si>
  <si>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</si>
  <si>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</si>
  <si>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</si>
  <si>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</si>
  <si>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</si>
  <si>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</si>
  <si>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</si>
  <si>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</si>
  <si>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</si>
  <si>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</si>
  <si>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</si>
  <si>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</si>
  <si>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</si>
  <si>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</si>
  <si>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</si>
  <si>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</si>
  <si>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</si>
  <si>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</si>
  <si>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</si>
  <si>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</si>
  <si>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</si>
  <si>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</si>
  <si>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</si>
  <si>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</si>
  <si>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</si>
  <si>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</si>
  <si>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</si>
  <si>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</si>
  <si>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</si>
  <si>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</si>
  <si>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</si>
  <si>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</si>
  <si>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</si>
  <si>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</si>
  <si>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</si>
  <si>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</si>
  <si>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</si>
  <si>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</si>
  <si>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</si>
  <si>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</si>
  <si>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</si>
  <si>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</si>
  <si>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</si>
  <si>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</si>
  <si>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</si>
  <si>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</si>
  <si>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</si>
  <si>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</si>
  <si>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</si>
  <si>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</si>
  <si>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</si>
  <si>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</si>
  <si>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</si>
  <si>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</si>
  <si>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</si>
  <si>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</si>
  <si>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</si>
  <si>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</si>
  <si>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</si>
  <si>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</si>
  <si>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</si>
  <si>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</si>
  <si>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</si>
  <si>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</si>
  <si>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</si>
  <si>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</si>
  <si>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</si>
  <si>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</si>
  <si>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</si>
  <si>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</si>
  <si>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</si>
  <si>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</si>
  <si>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</si>
  <si>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</si>
  <si>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</si>
  <si>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</si>
  <si>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</si>
  <si>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</si>
  <si>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</si>
  <si>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</si>
  <si>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</si>
  <si>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</si>
  <si>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</si>
  <si>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</si>
  <si>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</si>
  <si>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</si>
  <si>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</si>
  <si>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</si>
  <si>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</si>
  <si>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</si>
  <si>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</si>
  <si>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</si>
  <si>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</si>
  <si>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</si>
  <si>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</si>
  <si>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</si>
  <si>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</si>
  <si>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</si>
  <si>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</si>
  <si>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</si>
  <si>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</si>
  <si>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</si>
  <si>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</si>
  <si>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</si>
  <si>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</si>
  <si>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</si>
  <si>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</si>
  <si>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</si>
  <si>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</si>
  <si>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</si>
  <si>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</si>
  <si>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</si>
  <si>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</si>
  <si>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</si>
  <si>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</si>
  <si>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</si>
  <si>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</si>
  <si>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</si>
  <si>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</si>
  <si>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</si>
  <si>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</si>
  <si>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</si>
  <si>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</si>
  <si>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</si>
  <si>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</si>
  <si>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</si>
  <si>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</si>
  <si>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</si>
  <si>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</si>
  <si>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</si>
  <si>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</si>
  <si>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</si>
  <si>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</si>
  <si>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</si>
  <si>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</si>
  <si>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</si>
  <si>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</si>
  <si>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</si>
  <si>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</si>
  <si>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</si>
  <si>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</si>
  <si>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</si>
  <si>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</si>
  <si>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</si>
  <si>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</si>
  <si>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</si>
  <si>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</si>
  <si>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</si>
  <si>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</si>
  <si>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</si>
  <si>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</si>
  <si>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</si>
  <si>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</si>
  <si>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</si>
  <si>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</si>
  <si>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</si>
  <si>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</si>
  <si>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</si>
  <si>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</si>
  <si>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</si>
  <si>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</si>
  <si>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</si>
  <si>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</si>
  <si>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</si>
  <si>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</si>
  <si>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</si>
  <si>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</si>
  <si>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</si>
  <si>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</si>
  <si>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</si>
  <si>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</si>
  <si>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</si>
  <si>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</si>
  <si>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</si>
  <si>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</si>
  <si>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</si>
  <si>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</si>
  <si>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</si>
  <si>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</si>
  <si>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</si>
  <si>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</si>
  <si>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</si>
  <si>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</si>
  <si>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</si>
  <si>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</si>
  <si>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</si>
  <si>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</si>
  <si>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</si>
  <si>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</si>
  <si>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</si>
  <si>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</si>
  <si>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</si>
  <si>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</si>
  <si>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</si>
  <si>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</si>
  <si>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</si>
  <si>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</si>
  <si>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</si>
  <si>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</si>
  <si>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</si>
  <si>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</si>
  <si>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</si>
  <si>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</si>
  <si>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</si>
  <si>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</si>
  <si>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</si>
  <si>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</si>
  <si>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</si>
  <si>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</si>
  <si>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</si>
  <si>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</si>
  <si>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</si>
  <si>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</si>
  <si>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</si>
  <si>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</si>
  <si>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</si>
  <si>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</si>
  <si>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</si>
  <si>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</si>
  <si>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</si>
  <si>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</si>
  <si>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</si>
  <si>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</si>
  <si>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</si>
  <si>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</si>
  <si>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</si>
  <si>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</si>
  <si>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</si>
  <si>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</si>
  <si>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</si>
  <si>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</si>
  <si>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</si>
  <si>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</si>
  <si>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</si>
  <si>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</si>
  <si>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</si>
  <si>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</si>
  <si>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</si>
  <si>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</si>
  <si>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</si>
  <si>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</si>
  <si>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</si>
  <si>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</si>
  <si>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</si>
  <si>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</si>
  <si>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</si>
  <si>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</si>
  <si>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</si>
  <si>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</si>
  <si>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</si>
  <si>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</si>
  <si>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</si>
  <si>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</si>
  <si>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</si>
  <si>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</si>
  <si>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</si>
  <si>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</si>
  <si>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</si>
  <si>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</si>
  <si>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</si>
  <si>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</si>
  <si>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</si>
  <si>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</si>
  <si>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</si>
  <si>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</si>
  <si>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</si>
  <si>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</si>
  <si>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</si>
  <si>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</si>
  <si>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</si>
  <si>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</si>
  <si>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</si>
  <si>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</si>
  <si>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</si>
  <si>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</si>
  <si>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</si>
  <si>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</si>
  <si>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</si>
  <si>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</si>
  <si>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</si>
  <si>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</si>
  <si>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</si>
  <si>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</si>
  <si>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</si>
  <si>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</si>
  <si>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</si>
  <si>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</si>
  <si>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</si>
  <si>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</si>
  <si>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</si>
  <si>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</si>
  <si>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</si>
  <si>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</si>
  <si>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</si>
  <si>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</si>
  <si>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</si>
  <si>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</si>
  <si>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</si>
  <si>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</si>
  <si>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</si>
  <si>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</si>
  <si>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</si>
  <si>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</si>
  <si>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</si>
  <si>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</si>
  <si>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</si>
  <si>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</si>
  <si>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</si>
  <si>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</si>
  <si>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</si>
  <si>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</si>
  <si>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</si>
  <si>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</si>
  <si>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</si>
  <si>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</si>
  <si>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</si>
  <si>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</si>
  <si>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</si>
  <si>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</si>
  <si>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</si>
  <si>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</si>
  <si>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</si>
  <si>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</si>
  <si>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</si>
  <si>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</si>
  <si>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</si>
  <si>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</si>
  <si>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</si>
  <si>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</si>
  <si>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</si>
  <si>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</si>
  <si>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</si>
  <si>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</si>
  <si>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</si>
  <si>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</si>
  <si>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</si>
  <si>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</si>
  <si>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</si>
  <si>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</si>
  <si>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</si>
  <si>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</si>
  <si>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</si>
  <si>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</si>
  <si>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</si>
  <si>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</si>
  <si>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</si>
  <si>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</si>
  <si>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</si>
  <si>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</si>
  <si>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</si>
  <si>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</si>
  <si>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</si>
  <si>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</si>
  <si>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</si>
  <si>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</si>
  <si>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</si>
  <si>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</si>
  <si>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</si>
  <si>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</si>
  <si>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</si>
  <si>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</si>
  <si>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</si>
  <si>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</si>
  <si>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</si>
  <si>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</si>
  <si>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</si>
  <si>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</si>
  <si>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</si>
  <si>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</si>
  <si>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</si>
  <si>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</si>
  <si>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</si>
  <si>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</si>
  <si>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</si>
  <si>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</si>
  <si>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</si>
  <si>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</si>
  <si>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</si>
  <si>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</si>
  <si>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</si>
  <si>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</si>
  <si>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</si>
  <si>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</si>
  <si>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</si>
  <si>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</si>
  <si>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</si>
  <si>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</si>
  <si>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</si>
  <si>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</si>
  <si>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</si>
  <si>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</si>
  <si>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</si>
  <si>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</si>
  <si>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</si>
  <si>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</si>
  <si>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</si>
  <si>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</si>
  <si>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</si>
  <si>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</si>
  <si>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</si>
  <si>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</si>
  <si>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</si>
  <si>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</si>
  <si>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</si>
  <si>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</si>
  <si>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</si>
  <si>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</si>
  <si>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</si>
  <si>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</si>
  <si>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</si>
  <si>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</si>
  <si>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</si>
  <si>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</si>
  <si>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</si>
  <si>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</si>
  <si>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</si>
  <si>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</si>
  <si>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</si>
  <si>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</si>
  <si>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</si>
  <si>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</si>
  <si>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</si>
  <si>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</si>
  <si>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</si>
  <si>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</si>
  <si>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</si>
  <si>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</si>
  <si>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</si>
  <si>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</si>
  <si>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</si>
  <si>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</si>
  <si>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</si>
  <si>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</si>
  <si>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</si>
  <si>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</si>
  <si>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</si>
  <si>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</si>
  <si>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</si>
  <si>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</si>
  <si>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</si>
  <si>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</si>
  <si>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</si>
  <si>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</si>
  <si>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</si>
  <si>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</si>
  <si>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</si>
  <si>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</si>
  <si>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</si>
  <si>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</si>
  <si>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</si>
  <si>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</si>
  <si>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</si>
  <si>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</si>
  <si>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</si>
  <si>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</si>
  <si>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</si>
  <si>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</si>
  <si>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</si>
  <si>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</si>
  <si>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</si>
  <si>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</si>
  <si>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</si>
  <si>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</si>
  <si>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</si>
  <si>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</si>
  <si>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</si>
  <si>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</si>
  <si>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</si>
  <si>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</si>
  <si>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</si>
  <si>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</si>
  <si>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</si>
  <si>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</si>
  <si>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</si>
  <si>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</si>
  <si>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</si>
  <si>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</si>
  <si>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</si>
  <si>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</si>
  <si>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</si>
  <si>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</si>
  <si>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</si>
  <si>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</si>
  <si>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</si>
  <si>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</si>
  <si>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</si>
  <si>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</si>
  <si>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</si>
  <si>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</si>
  <si>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</si>
  <si>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</si>
  <si>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</si>
  <si>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</si>
  <si>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</si>
  <si>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</si>
  <si>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</si>
  <si>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</si>
  <si>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</si>
  <si>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</si>
  <si>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</si>
  <si>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</si>
  <si>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</si>
  <si>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</si>
  <si>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</si>
  <si>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</si>
  <si>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</si>
  <si>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</si>
  <si>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</si>
  <si>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</si>
  <si>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</si>
  <si>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</si>
  <si>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</si>
  <si>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</si>
  <si>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</si>
  <si>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</si>
  <si>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</si>
  <si>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</si>
  <si>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</si>
  <si>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</si>
  <si>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</si>
  <si>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</si>
  <si>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</si>
  <si>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</si>
  <si>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</si>
  <si>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</si>
  <si>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</si>
  <si>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</si>
  <si>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</si>
  <si>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</si>
  <si>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</si>
  <si>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</si>
  <si>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</si>
  <si>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</si>
  <si>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</si>
  <si>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</si>
  <si>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</si>
  <si>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</si>
  <si>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</si>
  <si>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</si>
  <si>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</si>
  <si>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</si>
  <si>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</si>
  <si>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</si>
  <si>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</si>
  <si>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</si>
  <si>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</si>
  <si>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</si>
  <si>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</si>
  <si>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</si>
  <si>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</si>
  <si>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</si>
  <si>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</si>
  <si>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</si>
  <si>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</si>
  <si>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</si>
  <si>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</si>
  <si>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</si>
  <si>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</si>
  <si>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</si>
  <si>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</si>
  <si>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</si>
  <si>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</si>
  <si>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</si>
  <si>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</si>
  <si>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</si>
  <si>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</si>
  <si>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</si>
  <si>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</si>
  <si>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</si>
  <si>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</si>
  <si>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</si>
  <si>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</si>
  <si>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</si>
  <si>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</si>
  <si>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</si>
  <si>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</si>
  <si>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</si>
  <si>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</si>
  <si>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</si>
  <si>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</si>
  <si>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</si>
  <si>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</si>
  <si>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</si>
  <si>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</si>
  <si>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</si>
  <si>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</si>
  <si>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</si>
  <si>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</si>
  <si>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</si>
  <si>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</si>
  <si>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</si>
  <si>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</si>
  <si>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</si>
  <si>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</si>
  <si>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</si>
  <si>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</si>
  <si>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</si>
  <si>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</si>
  <si>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</si>
  <si>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</si>
  <si>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</si>
  <si>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</si>
  <si>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</si>
  <si>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</si>
  <si>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</si>
  <si>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</si>
  <si>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</si>
  <si>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</si>
  <si>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</si>
  <si>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</si>
  <si>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</si>
  <si>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</si>
  <si>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</si>
  <si>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</si>
  <si>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</si>
  <si>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</si>
  <si>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</si>
  <si>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</si>
  <si>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</si>
  <si>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</si>
  <si>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</si>
  <si>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</si>
  <si>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</si>
  <si>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</si>
  <si>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</si>
  <si>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</si>
  <si>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</si>
  <si>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</si>
  <si>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</si>
  <si>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</si>
  <si>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</si>
  <si>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</si>
  <si>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</si>
  <si>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</si>
  <si>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</si>
  <si>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</si>
  <si>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</si>
  <si>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</si>
  <si>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</si>
  <si>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</si>
  <si>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</si>
  <si>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</si>
  <si>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</si>
  <si>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</si>
  <si>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</si>
  <si>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</si>
  <si>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</si>
  <si>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</si>
  <si>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</si>
  <si>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</si>
  <si>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</si>
  <si>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</si>
  <si>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</si>
  <si>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</si>
  <si>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</si>
  <si>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</si>
  <si>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</si>
  <si>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</si>
  <si>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</si>
  <si>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</si>
  <si>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</si>
  <si>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</si>
  <si>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</si>
  <si>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</si>
  <si>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</si>
  <si>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</si>
  <si>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</si>
  <si>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</si>
  <si>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</si>
  <si>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</si>
  <si>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</si>
  <si>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</si>
  <si>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</si>
  <si>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</si>
  <si>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</si>
  <si>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</si>
  <si>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</si>
  <si>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</si>
  <si>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</si>
  <si>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</si>
  <si>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</si>
  <si>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</si>
  <si>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</si>
  <si>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</si>
  <si>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</si>
  <si>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</si>
  <si>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</si>
  <si>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</si>
  <si>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</si>
  <si>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</si>
  <si>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</si>
  <si>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</si>
  <si>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</si>
  <si>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</si>
  <si>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</si>
  <si>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</si>
  <si>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</si>
  <si>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</si>
  <si>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</si>
  <si>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</si>
  <si>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</si>
  <si>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</si>
  <si>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</si>
  <si>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</si>
  <si>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</si>
  <si>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</si>
  <si>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</si>
  <si>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</si>
  <si>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</si>
  <si>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</si>
  <si>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</si>
  <si>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</si>
  <si>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</si>
  <si>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</si>
  <si>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</si>
  <si>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</si>
  <si>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</si>
  <si>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</si>
  <si>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</si>
  <si>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</si>
  <si>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</si>
  <si>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</si>
  <si>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</si>
  <si>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</si>
  <si>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</si>
  <si>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</si>
  <si>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</si>
  <si>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</si>
  <si>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</si>
  <si>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</si>
  <si>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</si>
  <si>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</si>
  <si>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</si>
  <si>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</si>
  <si>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</si>
  <si>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</si>
  <si>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</si>
  <si>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</si>
  <si>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</si>
  <si>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</si>
  <si>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</si>
  <si>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</si>
  <si>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</si>
  <si>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</si>
  <si>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</si>
  <si>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</si>
  <si>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</si>
  <si>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</si>
  <si>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</si>
  <si>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</si>
  <si>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</si>
  <si>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</si>
  <si>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</si>
  <si>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</si>
  <si>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</si>
  <si>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</si>
  <si>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</si>
  <si>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</si>
  <si>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</si>
  <si>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</si>
  <si>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</si>
  <si>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</si>
  <si>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</si>
  <si>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</si>
  <si>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</si>
  <si>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</si>
  <si>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</si>
  <si>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</si>
  <si>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</si>
  <si>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</si>
  <si>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</si>
  <si>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</si>
  <si>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</si>
  <si>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</si>
  <si>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</si>
  <si>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</si>
  <si>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</si>
  <si>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</si>
  <si>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</si>
  <si>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</si>
  <si>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</si>
  <si>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</si>
  <si>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</si>
  <si>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</si>
  <si>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</si>
  <si>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</si>
  <si>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</si>
  <si>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</si>
  <si>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</si>
  <si>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</si>
  <si>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</si>
  <si>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</si>
  <si>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</si>
  <si>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</si>
  <si>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</si>
  <si>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</si>
  <si>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</si>
  <si>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</si>
  <si>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</si>
  <si>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</si>
  <si>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</si>
  <si>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</si>
  <si>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</si>
  <si>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</si>
  <si>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</si>
  <si>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</si>
  <si>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</si>
  <si>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</si>
  <si>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</si>
  <si>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</si>
  <si>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</si>
  <si>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</si>
  <si>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</si>
  <si>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</si>
  <si>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</si>
  <si>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</si>
  <si>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</si>
  <si>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</si>
  <si>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</si>
  <si>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</si>
  <si>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</si>
  <si>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</si>
  <si>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</si>
  <si>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</si>
  <si>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</si>
  <si>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</si>
  <si>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</si>
  <si>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</si>
  <si>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</si>
  <si>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</si>
  <si>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</si>
  <si>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</si>
  <si>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</si>
  <si>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</si>
  <si>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</si>
  <si>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</si>
  <si>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</si>
  <si>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</si>
  <si>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</si>
  <si>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</si>
  <si>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</si>
  <si>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</si>
  <si>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</si>
  <si>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</si>
  <si>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</si>
  <si>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</si>
  <si>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</si>
  <si>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</si>
  <si>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</si>
  <si>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</si>
  <si>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</si>
  <si>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</si>
  <si>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</si>
  <si>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</si>
  <si>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</si>
  <si>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</si>
  <si>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</si>
  <si>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</si>
  <si>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</si>
  <si>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</si>
  <si>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</si>
  <si>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</si>
  <si>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</si>
  <si>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</si>
  <si>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</si>
  <si>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</si>
  <si>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</si>
  <si>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</si>
  <si>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</si>
  <si>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</si>
  <si>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</si>
  <si>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</si>
  <si>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</si>
  <si>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</si>
  <si>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</si>
  <si>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</si>
  <si>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</si>
  <si>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</si>
  <si>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</si>
  <si>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</si>
  <si>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</si>
  <si>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</si>
  <si>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</si>
  <si>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</si>
  <si>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</si>
  <si>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</si>
  <si>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</si>
  <si>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</si>
  <si>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</si>
  <si>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</si>
  <si>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</si>
  <si>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</si>
  <si>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</si>
  <si>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</si>
  <si>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</si>
  <si>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</si>
  <si>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</si>
  <si>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</si>
  <si>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</si>
  <si>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</si>
  <si>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</si>
  <si>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</si>
  <si>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</si>
  <si>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</si>
  <si>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</si>
  <si>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</si>
  <si>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</si>
  <si>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</si>
  <si>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</si>
  <si>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</si>
  <si>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</si>
  <si>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</si>
  <si>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</si>
  <si>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</si>
  <si>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</si>
  <si>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</si>
  <si>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</si>
  <si>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</si>
  <si>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</si>
  <si>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</si>
  <si>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</si>
  <si>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</si>
  <si>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</si>
  <si>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</si>
  <si>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</si>
  <si>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</si>
  <si>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</si>
  <si>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</si>
  <si>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</si>
  <si>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</si>
  <si>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</si>
  <si>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</si>
  <si>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</si>
  <si>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</si>
  <si>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</si>
  <si>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</si>
  <si>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</si>
  <si>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</si>
  <si>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</si>
  <si>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</si>
  <si>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</si>
  <si>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</si>
  <si>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</si>
  <si>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</si>
  <si>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</si>
  <si>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</si>
  <si>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</si>
  <si>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</si>
  <si>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</si>
  <si>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</si>
  <si>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</si>
  <si>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</si>
  <si>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</si>
  <si>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</si>
  <si>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</si>
  <si>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</si>
  <si>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</si>
  <si>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</si>
  <si>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</si>
  <si>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</si>
  <si>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</si>
  <si>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</si>
  <si>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</si>
  <si>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</si>
  <si>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</si>
  <si>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</si>
  <si>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</si>
  <si>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</si>
  <si>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</si>
  <si>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</si>
  <si>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</si>
  <si>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</si>
  <si>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</si>
  <si>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</si>
  <si>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</si>
  <si>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</si>
  <si>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</si>
  <si>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</si>
  <si>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</si>
  <si>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</si>
  <si>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</si>
  <si>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</si>
  <si>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</si>
  <si>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</si>
  <si>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</si>
  <si>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</si>
  <si>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</si>
  <si>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</si>
  <si>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</si>
  <si>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</si>
  <si>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</si>
  <si>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</si>
  <si>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</si>
  <si>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</si>
  <si>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</si>
  <si>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</si>
  <si>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</si>
  <si>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</si>
  <si>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</si>
  <si>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</si>
  <si>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</si>
  <si>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</si>
  <si>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</si>
  <si>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</si>
  <si>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</si>
  <si>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</si>
  <si>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</si>
  <si>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</si>
  <si>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</si>
  <si>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</si>
  <si>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</si>
  <si>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</si>
  <si>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</si>
  <si>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</si>
  <si>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</si>
  <si>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</si>
  <si>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</si>
  <si>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</si>
  <si>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</si>
  <si>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</si>
  <si>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</si>
  <si>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</si>
  <si>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</si>
  <si>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</si>
  <si>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</si>
  <si>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</si>
  <si>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</si>
  <si>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</si>
  <si>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</si>
  <si>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</si>
  <si>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</si>
  <si>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</si>
  <si>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</si>
  <si>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</si>
  <si>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</si>
  <si>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</si>
  <si>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</si>
  <si>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</si>
  <si>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</si>
  <si>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</si>
  <si>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</si>
  <si>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</si>
  <si>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</si>
  <si>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</si>
  <si>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</si>
  <si>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</si>
  <si>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</si>
  <si>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</si>
  <si>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</si>
  <si>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</si>
  <si>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</si>
  <si>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</si>
  <si>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</si>
  <si>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</si>
  <si>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</si>
  <si>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</si>
  <si>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</si>
  <si>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</si>
  <si>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</si>
  <si>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</si>
  <si>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</si>
  <si>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</si>
  <si>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</si>
  <si>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</si>
  <si>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</si>
  <si>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</si>
  <si>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</si>
  <si>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</si>
  <si>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</si>
  <si>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</si>
  <si>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</si>
  <si>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</si>
  <si>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</si>
  <si>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</si>
  <si>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</si>
  <si>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</si>
  <si>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</si>
  <si>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</si>
  <si>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</si>
  <si>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</si>
  <si>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</si>
  <si>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</si>
  <si>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</si>
  <si>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</si>
  <si>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</si>
  <si>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</si>
  <si>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</si>
  <si>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</si>
  <si>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</si>
  <si>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</si>
  <si>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</si>
  <si>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</si>
  <si>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</si>
  <si>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</si>
  <si>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</si>
  <si>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</si>
  <si>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</si>
  <si>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</si>
  <si>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</si>
  <si>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</si>
  <si>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</si>
  <si>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</si>
  <si>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</si>
  <si>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</si>
  <si>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</si>
  <si>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</si>
  <si>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</si>
  <si>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</si>
  <si>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</si>
  <si>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</si>
  <si>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</si>
  <si>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</si>
  <si>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</si>
  <si>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</si>
  <si>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</si>
  <si>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</si>
  <si>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</si>
  <si>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</si>
  <si>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</si>
  <si>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</si>
  <si>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</si>
  <si>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</si>
  <si>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</si>
  <si>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</si>
  <si>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</si>
  <si>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</si>
  <si>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</si>
  <si>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</si>
  <si>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</si>
  <si>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</si>
  <si>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</si>
  <si>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</si>
  <si>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</si>
  <si>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</si>
  <si>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</si>
  <si>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</si>
  <si>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</si>
  <si>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</si>
  <si>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</si>
  <si>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</si>
  <si>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</si>
  <si>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</si>
  <si>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</si>
  <si>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</si>
  <si>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</si>
  <si>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</si>
  <si>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</si>
  <si>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</si>
  <si>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</si>
  <si>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</si>
  <si>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</si>
  <si>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</si>
  <si>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</si>
  <si>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</si>
  <si>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</si>
  <si>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</si>
  <si>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</si>
  <si>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</si>
  <si>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</si>
  <si>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</si>
  <si>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</si>
  <si>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</si>
  <si>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</si>
  <si>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</si>
  <si>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</si>
  <si>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</si>
  <si>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</si>
  <si>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</si>
  <si>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</si>
  <si>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</si>
  <si>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</si>
  <si>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</si>
  <si>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</si>
  <si>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</si>
  <si>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</si>
  <si>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</si>
  <si>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</si>
  <si>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</si>
  <si>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</si>
  <si>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</si>
  <si>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</si>
  <si>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</si>
  <si>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</si>
  <si>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</si>
  <si>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</si>
  <si>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</si>
  <si>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</si>
  <si>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</si>
  <si>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</si>
  <si>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</si>
  <si>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</si>
  <si>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</si>
  <si>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</si>
  <si>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</si>
  <si>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</si>
  <si>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</si>
  <si>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</si>
  <si>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</si>
  <si>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</si>
  <si>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</si>
  <si>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</si>
  <si>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</si>
  <si>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</si>
  <si>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</si>
  <si>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</si>
  <si>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</si>
  <si>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</si>
  <si>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</si>
  <si>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</si>
  <si>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</si>
  <si>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</si>
  <si>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</si>
  <si>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</si>
  <si>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</si>
  <si>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</si>
  <si>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</si>
  <si>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</si>
  <si>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</si>
  <si>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</si>
  <si>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</si>
  <si>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</si>
  <si>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</si>
  <si>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</si>
  <si>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</si>
  <si>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</si>
  <si>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</si>
  <si>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</si>
  <si>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</si>
  <si>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</si>
  <si>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</si>
  <si>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</si>
  <si>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</si>
  <si>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</si>
  <si>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</si>
  <si>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</si>
  <si>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</si>
  <si>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</si>
  <si>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</si>
  <si>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</si>
  <si>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</si>
  <si>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</si>
  <si>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</si>
  <si>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</si>
  <si>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</si>
  <si>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</si>
  <si>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</si>
  <si>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</si>
  <si>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</si>
  <si>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</si>
  <si>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</si>
  <si>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</si>
  <si>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</si>
  <si>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</si>
  <si>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</si>
  <si>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</si>
  <si>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</si>
  <si>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</si>
  <si>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</si>
  <si>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</si>
  <si>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</si>
  <si>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</si>
  <si>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</si>
  <si>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</si>
  <si>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</si>
  <si>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</si>
  <si>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</si>
  <si>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</si>
  <si>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</si>
  <si>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</si>
  <si>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</si>
  <si>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</si>
  <si>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</si>
  <si>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</si>
  <si>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</si>
  <si>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</si>
  <si>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</si>
  <si>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</si>
  <si>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</si>
  <si>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</si>
  <si>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</si>
  <si>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</si>
  <si>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</si>
  <si>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</si>
  <si>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</si>
  <si>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</si>
  <si>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</si>
  <si>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</si>
  <si>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</si>
  <si>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</si>
  <si>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</si>
  <si>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</si>
  <si>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</si>
  <si>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</si>
  <si>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</si>
  <si>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</si>
  <si>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</si>
  <si>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</si>
  <si>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</si>
  <si>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</si>
  <si>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</si>
  <si>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</si>
  <si>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</si>
  <si>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</si>
  <si>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</si>
  <si>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</si>
  <si>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</si>
  <si>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</si>
  <si>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</si>
  <si>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</si>
  <si>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</si>
  <si>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</si>
  <si>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</si>
  <si>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</si>
  <si>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</si>
  <si>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</si>
  <si>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</si>
  <si>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</si>
  <si>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</si>
  <si>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</si>
  <si>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</si>
  <si>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</si>
  <si>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</si>
  <si>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</si>
  <si>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</si>
  <si>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</si>
  <si>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</si>
  <si>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</si>
  <si>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</si>
  <si>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</si>
  <si>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</si>
  <si>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</si>
  <si>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</si>
  <si>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</si>
  <si>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</si>
  <si>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</si>
  <si>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</si>
  <si>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</si>
  <si>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</si>
  <si>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</si>
  <si>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</si>
  <si>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</si>
  <si>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</si>
  <si>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</si>
  <si>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</si>
  <si>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</si>
  <si>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</si>
  <si>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</si>
  <si>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</si>
  <si>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</si>
  <si>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</si>
  <si>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</si>
  <si>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</si>
  <si>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</si>
  <si>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</si>
  <si>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</si>
  <si>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</si>
  <si>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</si>
  <si>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</si>
  <si>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</si>
  <si>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</si>
  <si>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</si>
  <si>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</si>
  <si>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</si>
  <si>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</si>
  <si>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</si>
  <si>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</si>
  <si>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</si>
  <si>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</si>
  <si>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</si>
  <si>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</si>
  <si>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</si>
  <si>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</si>
  <si>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</si>
  <si>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</si>
  <si>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</si>
  <si>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</si>
  <si>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</si>
  <si>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</si>
  <si>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</si>
  <si>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</si>
  <si>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</si>
  <si>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</si>
  <si>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</si>
  <si>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</si>
  <si>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</si>
  <si>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</si>
  <si>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</si>
  <si>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</si>
  <si>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</si>
  <si>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</si>
  <si>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</si>
  <si>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</si>
  <si>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</si>
  <si>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</si>
  <si>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</si>
  <si>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</si>
  <si>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</si>
  <si>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</si>
  <si>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</si>
  <si>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</si>
  <si>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</si>
  <si>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</si>
  <si>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</si>
  <si>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</si>
  <si>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</si>
  <si>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</si>
  <si>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</si>
  <si>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</si>
  <si>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</si>
  <si>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</si>
  <si>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</si>
  <si>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</si>
  <si>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</si>
  <si>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</si>
  <si>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</si>
  <si>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</si>
  <si>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</si>
  <si>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</si>
  <si>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</si>
  <si>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</si>
  <si>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</si>
  <si>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</si>
  <si>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</si>
  <si>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</si>
  <si>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</si>
  <si>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</si>
  <si>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</si>
  <si>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</si>
  <si>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</si>
  <si>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</si>
  <si>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</si>
  <si>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</si>
  <si>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</si>
  <si>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</si>
  <si>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</si>
  <si>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</si>
  <si>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</si>
  <si>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</si>
  <si>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</si>
  <si>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</si>
  <si>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</si>
  <si>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</si>
  <si>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</si>
  <si>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</si>
  <si>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</si>
  <si>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</si>
  <si>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</si>
  <si>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</si>
  <si>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</si>
  <si>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</si>
  <si>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</si>
  <si>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</si>
  <si>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</si>
  <si>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</si>
  <si>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</si>
  <si>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</si>
  <si>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</si>
  <si>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</si>
  <si>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</si>
  <si>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</si>
  <si>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</si>
  <si>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</si>
  <si>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</si>
  <si>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</si>
  <si>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</si>
  <si>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</si>
  <si>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</si>
  <si>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</si>
  <si>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</si>
  <si>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</si>
  <si>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</si>
  <si>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</si>
  <si>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</si>
  <si>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</si>
  <si>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</si>
  <si>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</si>
  <si>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</si>
  <si>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</si>
  <si>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</si>
  <si>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</si>
  <si>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</si>
  <si>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</si>
  <si>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</si>
  <si>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</si>
  <si>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</si>
  <si>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</si>
  <si>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</si>
  <si>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</si>
  <si>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</si>
  <si>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</si>
  <si>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</si>
  <si>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</si>
  <si>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</si>
  <si>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</si>
  <si>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</si>
  <si>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</si>
  <si>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</si>
  <si>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</si>
  <si>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</si>
  <si>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</si>
  <si>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</si>
  <si>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</si>
  <si>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</si>
  <si>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</si>
  <si>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</si>
  <si>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</si>
  <si>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</si>
  <si>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</si>
  <si>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</si>
  <si>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</si>
  <si>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</si>
  <si>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</si>
  <si>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</si>
  <si>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</si>
  <si>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</si>
  <si>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</si>
  <si>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</si>
  <si>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</si>
  <si>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</si>
  <si>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</si>
  <si>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</si>
  <si>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</si>
  <si>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</si>
  <si>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</si>
  <si>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</si>
  <si>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</si>
  <si>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</si>
  <si>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</si>
  <si>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</si>
  <si>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</si>
  <si>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</si>
  <si>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</si>
  <si>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</si>
  <si>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</si>
  <si>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</si>
  <si>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</si>
  <si>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</si>
  <si>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</si>
  <si>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</si>
  <si>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</si>
  <si>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</si>
  <si>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</si>
  <si>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</si>
  <si>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</si>
  <si>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</si>
  <si>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</si>
  <si>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</si>
  <si>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</si>
  <si>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</si>
  <si>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</si>
  <si>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</si>
  <si>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</si>
  <si>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</si>
  <si>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</si>
  <si>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</si>
  <si>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</si>
  <si>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</si>
  <si>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</si>
  <si>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</si>
  <si>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</si>
  <si>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</si>
  <si>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</si>
  <si>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</si>
  <si>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</si>
  <si>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</si>
  <si>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</si>
  <si>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</si>
  <si>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</si>
  <si>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</si>
  <si>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</si>
  <si>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</si>
  <si>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</si>
  <si>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</si>
  <si>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</si>
  <si>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</si>
  <si>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</si>
  <si>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</si>
  <si>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</si>
  <si>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</si>
  <si>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</si>
  <si>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</si>
  <si>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</si>
  <si>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</si>
  <si>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</si>
  <si>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</si>
  <si>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</si>
  <si>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</si>
  <si>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</si>
  <si>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</si>
  <si>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</si>
  <si>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</si>
  <si>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</si>
  <si>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</si>
  <si>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</si>
  <si>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</si>
  <si>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</si>
  <si>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</si>
  <si>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</si>
  <si>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</si>
  <si>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</si>
  <si>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</si>
  <si>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</si>
  <si>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</si>
  <si>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</si>
  <si>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</si>
  <si>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</si>
  <si>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</si>
  <si>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</si>
  <si>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</si>
  <si>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</si>
  <si>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</si>
  <si>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</si>
  <si>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</si>
  <si>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</si>
  <si>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</si>
  <si>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</si>
  <si>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</si>
  <si>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</si>
  <si>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</si>
  <si>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</si>
  <si>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</si>
  <si>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</si>
  <si>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</si>
  <si>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</si>
  <si>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</si>
  <si>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</si>
  <si>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</si>
  <si>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</si>
  <si>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</si>
  <si>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</si>
  <si>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</si>
  <si>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</si>
  <si>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</si>
  <si>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</si>
  <si>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</si>
  <si>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</si>
  <si>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</si>
  <si>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</si>
  <si>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</si>
  <si>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</si>
  <si>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</si>
  <si>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</si>
  <si>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</si>
  <si>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</si>
  <si>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</si>
  <si>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</si>
  <si>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</si>
  <si>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</si>
  <si>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</si>
  <si>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</si>
  <si>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</si>
  <si>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</si>
  <si>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</si>
  <si>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</si>
  <si>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</si>
  <si>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</si>
  <si>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</si>
  <si>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</si>
  <si>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</si>
  <si>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</si>
  <si>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</si>
  <si>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</si>
  <si>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</si>
  <si>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</si>
  <si>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</si>
  <si>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</si>
  <si>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</si>
  <si>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</si>
  <si>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</si>
  <si>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</si>
  <si>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</si>
  <si>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</si>
  <si>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</si>
  <si>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</si>
  <si>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</si>
  <si>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</si>
  <si>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</si>
  <si>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</si>
  <si>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</si>
  <si>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</si>
  <si>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</si>
  <si>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</si>
  <si>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</si>
  <si>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</si>
  <si>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</si>
  <si>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</si>
  <si>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</si>
  <si>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</si>
  <si>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</si>
  <si>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</si>
  <si>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</si>
  <si>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</si>
  <si>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</si>
  <si>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</si>
  <si>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</si>
  <si>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</si>
  <si>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</si>
  <si>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</si>
  <si>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</si>
  <si>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</si>
  <si>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</si>
  <si>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</si>
  <si>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</si>
  <si>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</si>
  <si>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</si>
  <si>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</si>
  <si>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</si>
  <si>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</si>
  <si>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</si>
  <si>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</si>
  <si>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</si>
  <si>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</si>
  <si>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</si>
  <si>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</si>
  <si>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</si>
  <si>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</si>
  <si>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</si>
  <si>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</si>
  <si>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</si>
  <si>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</si>
  <si>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</si>
  <si>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</si>
  <si>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</si>
  <si>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</si>
  <si>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</si>
  <si>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</si>
  <si>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</si>
  <si>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</si>
  <si>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</si>
  <si>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</si>
  <si>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</si>
  <si>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</si>
  <si>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</si>
  <si>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</si>
  <si>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</si>
  <si>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</si>
  <si>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</si>
  <si>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</si>
  <si>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</si>
  <si>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</si>
  <si>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</si>
  <si>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</si>
  <si>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</si>
  <si>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</si>
  <si>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</si>
  <si>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</si>
  <si>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</si>
  <si>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</si>
  <si>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</si>
  <si>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</si>
  <si>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</si>
  <si>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</si>
  <si>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</si>
  <si>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</si>
  <si>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</si>
  <si>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</si>
  <si>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</si>
  <si>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</si>
  <si>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</si>
  <si>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</si>
  <si>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</si>
  <si>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</si>
  <si>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</si>
  <si>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</si>
  <si>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</si>
  <si>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</si>
  <si>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</si>
  <si>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</si>
  <si>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</si>
  <si>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</si>
  <si>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</si>
  <si>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</si>
  <si>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</si>
  <si>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</si>
  <si>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</si>
  <si>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</si>
  <si>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</si>
  <si>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</si>
  <si>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</si>
  <si>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</si>
  <si>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</si>
  <si>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</si>
  <si>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</si>
  <si>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</si>
  <si>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</si>
  <si>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</si>
  <si>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</si>
  <si>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</si>
  <si>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</si>
  <si>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</si>
  <si>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</si>
  <si>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</si>
  <si>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</si>
  <si>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</si>
  <si>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</si>
  <si>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</si>
  <si>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</si>
  <si>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</si>
  <si>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</si>
  <si>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</si>
  <si>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</si>
  <si>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</si>
  <si>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</si>
  <si>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</si>
  <si>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</si>
  <si>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</si>
  <si>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</si>
  <si>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</si>
  <si>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</si>
  <si>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</si>
  <si>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</si>
  <si>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</si>
  <si>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</si>
  <si>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</si>
  <si>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</si>
  <si>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</si>
  <si>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</si>
  <si>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</si>
  <si>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</si>
  <si>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</si>
  <si>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</si>
  <si>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</si>
  <si>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</si>
  <si>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</si>
  <si>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</si>
  <si>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</si>
  <si>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</si>
  <si>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</si>
  <si>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</si>
  <si>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</si>
  <si>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</si>
  <si>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</si>
  <si>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</si>
  <si>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</si>
  <si>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</si>
  <si>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</si>
  <si>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</si>
  <si>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</si>
  <si>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</si>
  <si>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</si>
  <si>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</si>
  <si>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</si>
  <si>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</si>
  <si>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</si>
  <si>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</si>
  <si>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</si>
  <si>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</si>
  <si>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</si>
  <si>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</si>
  <si>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</si>
  <si>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</si>
  <si>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</si>
  <si>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</si>
  <si>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</si>
  <si>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</si>
  <si>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</si>
  <si>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</si>
  <si>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</si>
  <si>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</si>
  <si>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</si>
  <si>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</si>
  <si>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</si>
  <si>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</si>
  <si>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</si>
  <si>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</si>
  <si>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</si>
  <si>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</si>
  <si>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</si>
  <si>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</si>
  <si>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</si>
  <si>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</si>
  <si>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</si>
  <si>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</si>
  <si>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</si>
  <si>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</si>
  <si>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</si>
  <si>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</si>
  <si>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</si>
  <si>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</si>
  <si>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</si>
  <si>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</si>
  <si>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</si>
  <si>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</si>
  <si>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</si>
  <si>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</si>
  <si>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</si>
  <si>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</si>
  <si>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</si>
  <si>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</si>
  <si>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</si>
  <si>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</si>
  <si>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</si>
  <si>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</si>
  <si>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</si>
  <si>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</si>
  <si>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</si>
  <si>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</si>
  <si>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</si>
  <si>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</si>
  <si>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</si>
  <si>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</si>
  <si>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</si>
  <si>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</si>
  <si>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</si>
  <si>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</si>
  <si>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</si>
  <si>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</si>
  <si>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</si>
  <si>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</si>
  <si>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</si>
  <si>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</si>
  <si>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</si>
  <si>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</si>
  <si>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</si>
  <si>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</si>
  <si>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</si>
  <si>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</si>
  <si>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</si>
  <si>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</si>
  <si>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</si>
  <si>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</si>
  <si>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</si>
  <si>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</si>
  <si>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</si>
  <si>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</si>
  <si>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</si>
  <si>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</si>
  <si>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</si>
  <si>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</si>
  <si>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</si>
  <si>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</si>
  <si>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</si>
  <si>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</si>
  <si>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</si>
  <si>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</si>
  <si>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</si>
  <si>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</si>
  <si>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</si>
  <si>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</si>
  <si>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</si>
  <si>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</si>
  <si>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</si>
  <si>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</si>
  <si>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</si>
  <si>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</si>
  <si>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</si>
  <si>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</si>
  <si>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</si>
  <si>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</si>
  <si>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</si>
  <si>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</si>
  <si>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</si>
  <si>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</si>
  <si>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</si>
  <si>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</si>
  <si>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</si>
  <si>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</si>
  <si>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</si>
  <si>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</si>
  <si>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</si>
  <si>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</si>
  <si>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</si>
  <si>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</si>
  <si>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</si>
  <si>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</si>
  <si>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</si>
  <si>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</si>
  <si>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</si>
  <si>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</si>
  <si>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</si>
  <si>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</si>
  <si>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</si>
  <si>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</si>
  <si>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</si>
  <si>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</si>
  <si>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</si>
  <si>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</si>
  <si>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</si>
  <si>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</si>
  <si>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</si>
  <si>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</si>
  <si>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</si>
  <si>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</si>
  <si>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</si>
  <si>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</si>
  <si>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</si>
  <si>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</si>
  <si>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</si>
  <si>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</si>
  <si>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</si>
  <si>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</si>
  <si>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</si>
  <si>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</si>
  <si>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</si>
  <si>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</si>
  <si>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</si>
  <si>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</si>
  <si>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</si>
  <si>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</si>
  <si>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</si>
  <si>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</si>
  <si>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</si>
  <si>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</si>
  <si>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</si>
  <si>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</si>
  <si>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</si>
  <si>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</si>
  <si>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</si>
  <si>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</si>
  <si>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</si>
  <si>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</si>
  <si>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</si>
  <si>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</si>
  <si>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</si>
  <si>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</si>
  <si>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</si>
  <si>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</si>
  <si>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</si>
  <si>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</si>
  <si>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</si>
  <si>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</si>
  <si>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</si>
  <si>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</si>
  <si>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</si>
  <si>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</si>
  <si>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</si>
  <si>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</si>
  <si>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</si>
  <si>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</si>
  <si>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</si>
  <si>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</si>
  <si>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</si>
  <si>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</si>
  <si>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</si>
  <si>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</si>
  <si>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</si>
  <si>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</si>
  <si>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</si>
  <si>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</si>
  <si>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</si>
  <si>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</si>
  <si>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</si>
  <si>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</si>
  <si>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</si>
  <si>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</si>
  <si>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</si>
  <si>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</si>
  <si>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</si>
  <si>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</si>
  <si>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</si>
  <si>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</si>
  <si>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</si>
  <si>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</si>
  <si>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</si>
  <si>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</si>
  <si>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</si>
  <si>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</si>
  <si>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</si>
  <si>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</si>
  <si>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</si>
  <si>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</si>
  <si>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</si>
  <si>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</si>
  <si>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</si>
  <si>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</si>
  <si>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</si>
  <si>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</si>
  <si>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</si>
  <si>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</si>
  <si>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</si>
  <si>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</si>
  <si>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</si>
  <si>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</si>
  <si>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</si>
  <si>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</si>
  <si>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</si>
  <si>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</si>
  <si>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</si>
  <si>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</si>
  <si>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</si>
  <si>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</si>
  <si>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</si>
  <si>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</si>
  <si>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</si>
  <si>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</si>
  <si>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</si>
  <si>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</si>
  <si>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</si>
  <si>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</si>
  <si>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</si>
  <si>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</si>
  <si>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</si>
  <si>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</si>
  <si>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</si>
  <si>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</si>
  <si>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</si>
  <si>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</si>
  <si>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</si>
  <si>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</si>
  <si>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</si>
  <si>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</si>
  <si>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</si>
  <si>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</si>
  <si>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</si>
  <si>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</si>
  <si>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</si>
  <si>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</si>
  <si>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</si>
  <si>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</si>
  <si>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</si>
  <si>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</si>
  <si>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</si>
  <si>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</si>
  <si>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</si>
  <si>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</si>
  <si>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</si>
  <si>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</si>
  <si>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</si>
  <si>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</si>
  <si>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</si>
  <si>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</si>
  <si>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</si>
  <si>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</si>
  <si>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</si>
  <si>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</si>
  <si>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</si>
  <si>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</si>
  <si>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</si>
  <si>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</si>
  <si>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</si>
  <si>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</si>
  <si>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</si>
  <si>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</si>
  <si>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</si>
  <si>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</si>
  <si>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</si>
  <si>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</si>
  <si>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</si>
  <si>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</si>
  <si>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</si>
  <si>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</si>
  <si>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</si>
  <si>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</si>
  <si>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</si>
  <si>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</si>
  <si>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</si>
  <si>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</si>
  <si>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</si>
  <si>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</si>
  <si>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</si>
  <si>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</si>
  <si>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</si>
  <si>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</si>
  <si>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</si>
  <si>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</si>
  <si>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</si>
  <si>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</si>
  <si>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</si>
  <si>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</si>
  <si>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</si>
  <si>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</si>
  <si>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</si>
  <si>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</si>
  <si>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</si>
  <si>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</si>
  <si>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</si>
  <si>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</si>
  <si>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</si>
  <si>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</si>
  <si>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</si>
  <si>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</si>
  <si>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</si>
  <si>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</si>
  <si>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</si>
  <si>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</si>
  <si>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</si>
  <si>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</si>
  <si>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</si>
  <si>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</si>
  <si>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</si>
  <si>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</si>
  <si>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</si>
  <si>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</si>
  <si>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</si>
  <si>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</si>
  <si>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</si>
  <si>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</si>
  <si>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</si>
  <si>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</si>
  <si>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</si>
  <si>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</si>
  <si>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</si>
  <si>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</si>
  <si>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</si>
  <si>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</si>
  <si>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</si>
  <si>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</si>
  <si>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</si>
  <si>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</si>
  <si>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</si>
  <si>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</si>
  <si>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</si>
  <si>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</si>
  <si>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</si>
  <si>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</si>
  <si>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</si>
  <si>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</si>
  <si>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</si>
  <si>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</si>
  <si>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</si>
  <si>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</si>
  <si>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</si>
  <si>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</si>
  <si>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</si>
  <si>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</si>
  <si>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</si>
  <si>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</si>
  <si>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</si>
  <si>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</si>
  <si>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</si>
  <si>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</si>
  <si>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</si>
  <si>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</si>
  <si>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</si>
  <si>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</si>
  <si>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</si>
  <si>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</si>
  <si>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</si>
  <si>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</si>
  <si>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</si>
  <si>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</si>
  <si>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</si>
  <si>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</si>
  <si>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</si>
  <si>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</si>
  <si>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</si>
  <si>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</si>
  <si>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</si>
  <si>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</si>
  <si>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</si>
  <si>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</si>
  <si>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</si>
  <si>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</si>
  <si>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</si>
  <si>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</si>
  <si>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</si>
  <si>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</si>
  <si>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</si>
  <si>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</si>
  <si>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</si>
  <si>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</si>
  <si>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</si>
  <si>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</si>
  <si>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</si>
  <si>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</si>
  <si>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</si>
  <si>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</si>
  <si>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</si>
  <si>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</si>
  <si>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</si>
  <si>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</si>
  <si>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</si>
  <si>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</si>
  <si>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</si>
  <si>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</si>
  <si>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</si>
  <si>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</si>
  <si>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</si>
  <si>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</si>
  <si>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</si>
  <si>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</si>
  <si>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</si>
  <si>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</si>
  <si>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</si>
  <si>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</si>
  <si>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</si>
  <si>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</si>
  <si>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</si>
  <si>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</si>
  <si>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</si>
  <si>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</si>
  <si>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</si>
  <si>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</si>
  <si>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</si>
  <si>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</si>
  <si>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</si>
  <si>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</si>
  <si>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</si>
  <si>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</si>
  <si>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</si>
  <si>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</si>
  <si>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</si>
  <si>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</si>
  <si>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</si>
  <si>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</si>
  <si>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</si>
  <si>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</si>
  <si>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</si>
  <si>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</si>
  <si>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</si>
  <si>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</si>
  <si>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</si>
  <si>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</si>
  <si>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</si>
  <si>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</si>
  <si>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</si>
  <si>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</si>
  <si>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</si>
  <si>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</si>
  <si>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</si>
  <si>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</si>
  <si>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</si>
  <si>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</si>
  <si>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</si>
  <si>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</si>
  <si>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</si>
  <si>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</si>
  <si>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</si>
  <si>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</si>
  <si>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</si>
  <si>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</si>
  <si>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</si>
  <si>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</si>
  <si>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</si>
  <si>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</si>
  <si>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</si>
  <si>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</si>
  <si>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</si>
  <si>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</si>
  <si>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</si>
  <si>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</si>
  <si>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</si>
  <si>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</si>
  <si>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</si>
  <si>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</si>
  <si>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</si>
  <si>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</si>
  <si>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</si>
  <si>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</si>
  <si>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</si>
  <si>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</si>
  <si>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</si>
  <si>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</si>
  <si>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</si>
  <si>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</si>
  <si>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</si>
  <si>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</si>
  <si>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</si>
  <si>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</si>
  <si>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</si>
  <si>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</si>
  <si>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</si>
  <si>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</si>
  <si>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</si>
  <si>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</si>
  <si>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</si>
  <si>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</si>
  <si>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</si>
  <si>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</si>
  <si>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</si>
  <si>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</si>
  <si>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</si>
  <si>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</si>
  <si>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</si>
  <si>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</si>
  <si>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</si>
  <si>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</si>
  <si>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</si>
  <si>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</si>
  <si>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</si>
  <si>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</si>
  <si>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</si>
  <si>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</si>
  <si>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</si>
  <si>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</si>
  <si>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</si>
  <si>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</si>
  <si>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</si>
  <si>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</si>
  <si>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</si>
  <si>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</si>
  <si>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</si>
  <si>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</si>
  <si>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</si>
  <si>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</si>
  <si>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</si>
  <si>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</si>
  <si>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</si>
  <si>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</si>
  <si>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</si>
  <si>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</si>
  <si>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</si>
  <si>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</si>
  <si>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</si>
  <si>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</si>
  <si>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</si>
  <si>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</si>
  <si>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</si>
  <si>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</si>
  <si>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</si>
  <si>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</si>
  <si>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</si>
  <si>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</si>
  <si>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</si>
  <si>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</si>
  <si>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</si>
  <si>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</si>
  <si>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</si>
  <si>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</si>
  <si>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</si>
  <si>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</si>
  <si>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</si>
  <si>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</si>
  <si>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</si>
  <si>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</si>
  <si>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</si>
  <si>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</si>
  <si>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</si>
  <si>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</si>
  <si>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</si>
  <si>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</si>
  <si>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</si>
  <si>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</si>
  <si>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</si>
  <si>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</si>
  <si>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</si>
  <si>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</si>
  <si>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</si>
  <si>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</si>
  <si>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</si>
  <si>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</si>
  <si>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</si>
  <si>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</si>
  <si>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</si>
  <si>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</si>
  <si>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</si>
  <si>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</si>
  <si>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</si>
  <si>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</si>
  <si>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</si>
  <si>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</si>
  <si>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</si>
  <si>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</si>
  <si>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</si>
  <si>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</si>
  <si>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</si>
  <si>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</si>
  <si>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</si>
  <si>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</si>
  <si>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</si>
  <si>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</si>
  <si>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</si>
  <si>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</si>
  <si>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</si>
  <si>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</si>
  <si>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</si>
  <si>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</si>
  <si>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</si>
  <si>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</si>
  <si>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</si>
  <si>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</si>
  <si>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</si>
  <si>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</si>
  <si>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</si>
  <si>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</si>
  <si>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</si>
  <si>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</si>
  <si>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</si>
  <si>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</si>
  <si>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</si>
  <si>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</si>
  <si>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</si>
  <si>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</si>
  <si>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</si>
  <si>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</si>
  <si>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</si>
  <si>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</si>
  <si>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</si>
  <si>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</si>
  <si>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</si>
  <si>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</si>
  <si>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</si>
  <si>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</si>
  <si>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</si>
  <si>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</si>
  <si>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</si>
  <si>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</si>
  <si>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</si>
  <si>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</si>
  <si>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</si>
  <si>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</si>
  <si>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</si>
  <si>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</si>
  <si>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</si>
  <si>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</si>
  <si>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</si>
  <si>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</si>
  <si>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</si>
  <si>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</si>
  <si>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</si>
  <si>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</si>
  <si>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</si>
  <si>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</si>
  <si>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</si>
  <si>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</si>
  <si>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</si>
  <si>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</si>
  <si>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</si>
  <si>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</si>
  <si>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</si>
  <si>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</si>
  <si>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</si>
  <si>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</si>
  <si>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</si>
  <si>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</si>
  <si>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</si>
  <si>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</si>
  <si>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</si>
  <si>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</si>
  <si>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</si>
  <si>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</si>
  <si>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</si>
  <si>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</si>
  <si>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</si>
  <si>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</si>
  <si>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</si>
  <si>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</si>
  <si>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</si>
  <si>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</si>
  <si>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</si>
  <si>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</si>
  <si>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</si>
  <si>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</si>
  <si>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</si>
  <si>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</si>
  <si>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</si>
  <si>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</si>
  <si>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</si>
  <si>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</si>
  <si>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</si>
  <si>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</si>
  <si>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</si>
  <si>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</si>
  <si>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</si>
  <si>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</si>
  <si>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</si>
  <si>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</si>
  <si>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</si>
  <si>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</si>
  <si>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</si>
  <si>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</si>
  <si>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</si>
  <si>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</si>
  <si>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</si>
  <si>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</si>
  <si>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</si>
  <si>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</si>
  <si>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</si>
  <si>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</si>
  <si>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</si>
  <si>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</si>
  <si>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</si>
  <si>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</si>
  <si>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</si>
  <si>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</si>
  <si>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</si>
  <si>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</si>
  <si>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</si>
  <si>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</si>
  <si>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</si>
  <si>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</si>
  <si>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</si>
  <si>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</si>
  <si>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</si>
  <si>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</si>
  <si>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</si>
  <si>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</si>
  <si>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</si>
  <si>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</si>
  <si>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</si>
  <si>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</si>
  <si>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</si>
  <si>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</si>
  <si>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</si>
  <si>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</si>
  <si>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</si>
  <si>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</si>
  <si>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</si>
  <si>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</si>
  <si>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</si>
  <si>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</si>
  <si>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</si>
  <si>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</si>
  <si>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</si>
  <si>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</si>
  <si>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</si>
  <si>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</si>
  <si>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</si>
  <si>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</si>
  <si>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</si>
  <si>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</si>
  <si>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</si>
  <si>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</si>
  <si>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</si>
  <si>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</si>
  <si>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</si>
  <si>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</si>
  <si>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</si>
  <si>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</si>
  <si>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</si>
  <si>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</si>
  <si>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</si>
  <si>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</si>
  <si>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</si>
  <si>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</si>
  <si>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</si>
  <si>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</si>
  <si>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</si>
  <si>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</si>
  <si>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</si>
  <si>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</si>
  <si>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</si>
  <si>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</si>
  <si>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</si>
  <si>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</si>
  <si>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</si>
  <si>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</si>
  <si>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</si>
  <si>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</si>
  <si>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</si>
  <si>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</si>
  <si>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</si>
  <si>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</si>
  <si>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</si>
  <si>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</si>
  <si>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</si>
  <si>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</si>
  <si>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</si>
  <si>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</si>
  <si>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</si>
  <si>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</si>
  <si>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</si>
  <si>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</si>
  <si>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</si>
  <si>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</si>
  <si>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</si>
  <si>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</si>
  <si>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</si>
  <si>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</si>
  <si>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</si>
  <si>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</si>
  <si>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</si>
  <si>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</si>
  <si>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</si>
  <si>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</si>
  <si>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</si>
  <si>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</si>
  <si>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</si>
  <si>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</si>
  <si>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</si>
  <si>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</si>
  <si>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</si>
  <si>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</si>
  <si>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</si>
  <si>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</si>
  <si>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</si>
  <si>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</si>
  <si>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</si>
  <si>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</si>
  <si>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</si>
  <si>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</si>
  <si>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</si>
  <si>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</si>
  <si>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</si>
  <si>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</si>
  <si>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</si>
  <si>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</si>
  <si>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</si>
  <si>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</si>
  <si>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</si>
  <si>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</si>
  <si>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</si>
  <si>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</si>
  <si>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</si>
  <si>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</si>
  <si>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</si>
  <si>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</si>
  <si>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</si>
  <si>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</si>
  <si>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</si>
  <si>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</si>
  <si>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</si>
  <si>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</si>
  <si>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</si>
  <si>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</si>
  <si>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</si>
  <si>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</si>
  <si>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</si>
  <si>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</si>
  <si>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</si>
  <si>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</si>
  <si>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</si>
  <si>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</si>
  <si>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</si>
  <si>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</si>
  <si>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</si>
  <si>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</si>
  <si>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</si>
  <si>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</si>
  <si>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</si>
  <si>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</si>
  <si>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</si>
  <si>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</si>
  <si>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</si>
  <si>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</si>
  <si>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</si>
  <si>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</si>
  <si>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</si>
  <si>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</si>
  <si>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</si>
  <si>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</si>
  <si>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</si>
  <si>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</si>
  <si>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</si>
  <si>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</si>
  <si>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</si>
  <si>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</si>
  <si>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</si>
  <si>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</si>
  <si>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</si>
  <si>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</si>
  <si>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</si>
  <si>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</si>
  <si>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</si>
  <si>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</si>
  <si>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</si>
  <si>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</si>
  <si>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</si>
  <si>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</si>
  <si>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</si>
  <si>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</si>
  <si>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</si>
  <si>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</si>
  <si>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</si>
  <si>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</si>
  <si>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</si>
  <si>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</si>
  <si>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</si>
  <si>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</si>
  <si>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</si>
  <si>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</si>
  <si>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</si>
  <si>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</si>
  <si>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</si>
  <si>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</si>
  <si>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</si>
  <si>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</si>
  <si>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</si>
  <si>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</si>
  <si>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</si>
  <si>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</si>
  <si>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</si>
  <si>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</si>
  <si>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</si>
  <si>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</si>
  <si>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</si>
  <si>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</si>
  <si>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</si>
  <si>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</si>
  <si>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</si>
  <si>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</si>
  <si>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</si>
  <si>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</si>
  <si>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</si>
  <si>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</si>
  <si>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</si>
  <si>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</si>
  <si>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</si>
  <si>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</si>
  <si>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</si>
  <si>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</si>
  <si>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</si>
  <si>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</si>
  <si>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</si>
  <si>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</si>
  <si>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</si>
  <si>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</si>
  <si>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</si>
  <si>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</si>
  <si>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</si>
  <si>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</si>
  <si>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</si>
  <si>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</si>
  <si>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</si>
  <si>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</si>
  <si>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</si>
  <si>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</si>
  <si>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</si>
  <si>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</si>
  <si>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</si>
  <si>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</si>
  <si>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</si>
  <si>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</si>
  <si>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</si>
  <si>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</si>
  <si>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</si>
  <si>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</si>
  <si>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</si>
  <si>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</si>
  <si>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</si>
  <si>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</si>
  <si>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</si>
  <si>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</si>
  <si>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</si>
  <si>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</si>
  <si>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</si>
  <si>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</si>
  <si>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</si>
  <si>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</si>
  <si>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</si>
  <si>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</si>
  <si>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</si>
  <si>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</si>
  <si>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</si>
  <si>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</si>
  <si>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</si>
  <si>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</si>
  <si>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</si>
  <si>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</si>
  <si>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</si>
  <si>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</si>
  <si>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</si>
  <si>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</si>
  <si>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</si>
  <si>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</si>
  <si>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</si>
  <si>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</si>
  <si>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</si>
  <si>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</si>
  <si>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</si>
  <si>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</si>
  <si>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</si>
  <si>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</si>
  <si>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</si>
  <si>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</si>
  <si>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</si>
  <si>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</si>
  <si>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</si>
  <si>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</si>
  <si>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</si>
  <si>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</si>
  <si>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</si>
  <si>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</si>
  <si>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</si>
  <si>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</si>
  <si>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</si>
  <si>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</si>
  <si>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</si>
  <si>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</si>
  <si>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</si>
  <si>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</si>
  <si>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</si>
  <si>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</si>
  <si>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</si>
  <si>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</si>
  <si>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</si>
  <si>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</si>
  <si>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</si>
  <si>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</si>
  <si>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</si>
  <si>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</si>
  <si>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</si>
  <si>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</si>
  <si>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</si>
  <si>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</si>
  <si>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</si>
  <si>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</si>
  <si>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</si>
  <si>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</si>
  <si>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</si>
  <si>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</si>
  <si>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</si>
  <si>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</si>
  <si>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</si>
  <si>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</si>
  <si>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</si>
  <si>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</si>
  <si>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</si>
  <si>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</si>
  <si>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</si>
  <si>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</si>
  <si>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</si>
  <si>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</si>
  <si>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</si>
  <si>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</si>
  <si>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</si>
  <si>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</si>
  <si>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</si>
  <si>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</si>
  <si>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</si>
  <si>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</si>
  <si>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</si>
  <si>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</si>
  <si>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</si>
  <si>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</si>
  <si>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</si>
  <si>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</si>
  <si>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</si>
  <si>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</si>
  <si>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</si>
  <si>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</si>
  <si>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</si>
  <si>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</si>
  <si>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</si>
  <si>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</si>
  <si>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</si>
  <si>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</si>
  <si>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</si>
  <si>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</si>
  <si>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</si>
  <si>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</si>
  <si>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</si>
  <si>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</si>
  <si>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</si>
  <si>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</si>
  <si>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</si>
  <si>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</si>
  <si>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</si>
  <si>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</si>
  <si>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</si>
  <si>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</si>
  <si>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</si>
  <si>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</si>
  <si>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</si>
  <si>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</si>
  <si>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</si>
  <si>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</si>
  <si>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</si>
  <si>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</si>
  <si>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</si>
  <si>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</si>
  <si>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</si>
  <si>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</si>
  <si>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</si>
  <si>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</si>
  <si>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</si>
  <si>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</si>
  <si>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</si>
  <si>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</si>
  <si>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</si>
  <si>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</si>
  <si>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</si>
  <si>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</si>
  <si>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</si>
  <si>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</si>
  <si>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</si>
  <si>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</si>
  <si>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</si>
  <si>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</si>
  <si>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</si>
  <si>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</si>
  <si>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</si>
  <si>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</si>
  <si>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</si>
  <si>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</si>
  <si>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</si>
  <si>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</si>
  <si>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</si>
  <si>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</si>
  <si>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</si>
  <si>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</si>
  <si>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</si>
  <si>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</si>
  <si>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</si>
  <si>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</si>
  <si>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</si>
  <si>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</si>
  <si>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</si>
  <si>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</si>
  <si>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</si>
  <si>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</si>
  <si>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</si>
  <si>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</si>
  <si>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</si>
  <si>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</si>
  <si>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</si>
  <si>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</si>
  <si>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</si>
  <si>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</si>
  <si>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</si>
  <si>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</si>
  <si>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</si>
  <si>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</si>
  <si>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</si>
  <si>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</si>
  <si>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</si>
  <si>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</si>
  <si>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</si>
  <si>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</si>
  <si>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</si>
  <si>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</si>
  <si>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</si>
  <si>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</si>
  <si>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</si>
  <si>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</si>
  <si>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</si>
  <si>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</si>
  <si>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</si>
  <si>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</si>
  <si>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</si>
  <si>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</si>
  <si>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</si>
  <si>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</si>
  <si>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</si>
  <si>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</si>
  <si>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</si>
  <si>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</si>
  <si>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</si>
  <si>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</si>
  <si>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</si>
  <si>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</si>
  <si>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</si>
  <si>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</si>
  <si>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</si>
  <si>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</si>
  <si>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</si>
  <si>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</si>
  <si>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</si>
  <si>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</si>
  <si>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</si>
  <si>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</si>
  <si>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</si>
  <si>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</si>
  <si>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</si>
  <si>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</si>
  <si>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</si>
  <si>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</si>
  <si>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</si>
  <si>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</si>
  <si>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</si>
  <si>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</si>
  <si>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</si>
  <si>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</si>
  <si>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</si>
  <si>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</si>
  <si>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</si>
  <si>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</si>
  <si>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</si>
  <si>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</si>
  <si>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</si>
  <si>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</si>
  <si>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</si>
  <si>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</si>
  <si>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</si>
  <si>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</si>
  <si>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</si>
  <si>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</si>
  <si>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</si>
  <si>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</si>
  <si>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</si>
  <si>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</si>
  <si>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</si>
  <si>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</si>
  <si>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</si>
  <si>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</si>
  <si>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</si>
  <si>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</si>
  <si>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</si>
  <si>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</si>
  <si>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</si>
  <si>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</si>
  <si>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</si>
  <si>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</si>
  <si>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</si>
  <si>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</si>
  <si>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</si>
  <si>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</si>
  <si>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</si>
  <si>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</si>
  <si>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</si>
  <si>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</si>
  <si>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</si>
  <si>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</si>
  <si>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</si>
  <si>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</si>
  <si>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</si>
  <si>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</si>
  <si>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</si>
  <si>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</si>
  <si>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</si>
  <si>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</si>
  <si>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</si>
  <si>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</si>
  <si>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</si>
  <si>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</si>
  <si>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</si>
  <si>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</si>
  <si>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</si>
  <si>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</si>
  <si>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</si>
  <si>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</si>
  <si>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</si>
  <si>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</si>
  <si>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</si>
  <si>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</si>
  <si>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</si>
  <si>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</si>
  <si>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</si>
  <si>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</si>
  <si>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</si>
  <si>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</si>
  <si>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</si>
  <si>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</si>
  <si>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</si>
  <si>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</si>
  <si>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</si>
  <si>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</si>
  <si>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</si>
  <si>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</si>
  <si>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</si>
  <si>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</si>
  <si>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</si>
  <si>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</si>
  <si>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</si>
  <si>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</si>
  <si>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</si>
  <si>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</si>
  <si>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</si>
  <si>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</si>
  <si>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</si>
  <si>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</si>
  <si>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</si>
  <si>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</si>
  <si>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</si>
  <si>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</si>
  <si>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</si>
  <si>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</si>
  <si>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</si>
  <si>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</si>
  <si>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</si>
  <si>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</si>
  <si>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</si>
  <si>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</si>
  <si>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</si>
  <si>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</si>
  <si>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</si>
  <si>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</si>
  <si>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</si>
  <si>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</si>
  <si>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</si>
  <si>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</si>
  <si>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</si>
  <si>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</si>
  <si>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</si>
  <si>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</si>
  <si>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</si>
  <si>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</si>
  <si>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</si>
  <si>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</si>
  <si>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</si>
  <si>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</si>
  <si>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</si>
  <si>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</si>
  <si>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</si>
  <si>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</si>
  <si>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</si>
  <si>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</si>
  <si>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</si>
  <si>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</si>
  <si>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</si>
  <si>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</si>
  <si>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</si>
  <si>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</si>
  <si>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</si>
  <si>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</si>
  <si>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</si>
  <si>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</si>
  <si>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</si>
  <si>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</si>
  <si>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</si>
  <si>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</si>
  <si>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</si>
  <si>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</si>
  <si>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</si>
  <si>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</si>
  <si>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</si>
  <si>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</si>
  <si>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</si>
  <si>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</si>
  <si>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</si>
  <si>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</si>
  <si>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</si>
  <si>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</si>
  <si>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</si>
  <si>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</si>
  <si>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</si>
  <si>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</si>
  <si>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</si>
  <si>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</si>
  <si>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</si>
  <si>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</si>
  <si>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</si>
  <si>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</si>
  <si>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</si>
  <si>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</si>
  <si>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</si>
  <si>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</si>
  <si>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</si>
  <si>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</si>
  <si>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</si>
  <si>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</si>
  <si>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</si>
  <si>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</si>
  <si>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</si>
  <si>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</si>
  <si>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</si>
  <si>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</si>
  <si>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</si>
  <si>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</si>
  <si>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</si>
  <si>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</si>
  <si>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</si>
  <si>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</si>
  <si>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</si>
  <si>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</si>
  <si>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</si>
  <si>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</si>
  <si>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</si>
  <si>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</si>
  <si>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</si>
  <si>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</si>
  <si>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</si>
  <si>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</si>
  <si>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</si>
  <si>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</si>
  <si>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</si>
  <si>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</si>
  <si>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</si>
  <si>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</si>
  <si>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</si>
  <si>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</si>
  <si>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</si>
  <si>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</si>
  <si>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</si>
  <si>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</si>
  <si>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</si>
  <si>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</si>
  <si>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</si>
  <si>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</si>
  <si>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</si>
  <si>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</si>
  <si>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</si>
  <si>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</si>
  <si>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</si>
  <si>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</si>
  <si>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</si>
  <si>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</si>
  <si>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</si>
  <si>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</si>
  <si>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</si>
  <si>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</si>
  <si>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</si>
  <si>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</si>
  <si>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</si>
  <si>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</si>
  <si>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</si>
  <si>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</si>
  <si>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</si>
  <si>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</si>
  <si>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</si>
  <si>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</si>
  <si>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</si>
  <si>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</si>
  <si>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</si>
  <si>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</si>
  <si>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</si>
  <si>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</si>
  <si>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</si>
  <si>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</si>
  <si>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</si>
  <si>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</si>
  <si>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</si>
  <si>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</si>
  <si>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</si>
  <si>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</si>
  <si>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</si>
  <si>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</si>
  <si>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</si>
  <si>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</si>
  <si>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</si>
  <si>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</si>
  <si>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</si>
  <si>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</si>
  <si>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</si>
  <si>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</si>
  <si>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</si>
  <si>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</si>
  <si>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</si>
  <si>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</si>
  <si>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</si>
  <si>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</si>
  <si>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</si>
  <si>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</si>
  <si>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</si>
  <si>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</si>
  <si>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</si>
  <si>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</si>
  <si>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</si>
  <si>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</si>
  <si>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</si>
  <si>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</si>
  <si>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</si>
  <si>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</si>
  <si>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</si>
  <si>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</si>
  <si>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</si>
  <si>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</si>
  <si>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</si>
  <si>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</si>
  <si>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</si>
  <si>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</si>
  <si>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</si>
  <si>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</si>
  <si>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</si>
  <si>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</si>
  <si>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</si>
  <si>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</si>
  <si>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</si>
  <si>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</si>
  <si>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</si>
  <si>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</si>
  <si>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</si>
  <si>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</si>
  <si>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</si>
  <si>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</si>
  <si>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</si>
  <si>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</si>
  <si>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</si>
  <si>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</si>
  <si>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</si>
  <si>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</si>
  <si>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</si>
  <si>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</si>
  <si>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</si>
  <si>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</si>
  <si>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</si>
  <si>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</si>
  <si>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</si>
  <si>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</si>
  <si>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</si>
  <si>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</si>
  <si>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</si>
  <si>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</si>
  <si>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</si>
  <si>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</si>
  <si>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</si>
  <si>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</si>
  <si>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</si>
  <si>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</si>
  <si>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</si>
  <si>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</si>
  <si>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</si>
  <si>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</si>
  <si>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</si>
  <si>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</si>
  <si>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</si>
  <si>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</si>
  <si>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</si>
  <si>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</si>
  <si>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</si>
  <si>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</si>
  <si>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</si>
  <si>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</si>
  <si>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</si>
  <si>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</si>
  <si>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</si>
  <si>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</si>
  <si>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</si>
  <si>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</si>
  <si>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</si>
  <si>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</si>
  <si>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</si>
  <si>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</si>
  <si>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</si>
  <si>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</si>
  <si>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</si>
  <si>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</si>
  <si>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</si>
  <si>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</si>
  <si>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</si>
  <si>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</si>
  <si>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</si>
  <si>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</si>
  <si>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</si>
  <si>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</si>
  <si>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</si>
  <si>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</si>
  <si>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</si>
  <si>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</si>
  <si>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</si>
  <si>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</si>
  <si>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</si>
  <si>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</si>
  <si>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</si>
  <si>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</si>
  <si>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</si>
  <si>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</si>
  <si>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</si>
  <si>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</si>
  <si>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</si>
  <si>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</si>
  <si>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</si>
  <si>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</si>
  <si>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</si>
  <si>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</si>
  <si>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</si>
  <si>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</si>
  <si>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</si>
  <si>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</si>
  <si>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</si>
  <si>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</si>
  <si>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</si>
  <si>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</si>
  <si>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</si>
  <si>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</si>
  <si>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</si>
  <si>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</si>
  <si>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</si>
  <si>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</si>
  <si>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</si>
  <si>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</si>
  <si>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</si>
  <si>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</si>
  <si>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</si>
  <si>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</si>
  <si>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</si>
  <si>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</si>
  <si>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</si>
  <si>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</si>
  <si>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</si>
  <si>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</si>
  <si>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</si>
  <si>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</si>
  <si>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</si>
  <si>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</si>
  <si>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</si>
  <si>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</si>
  <si>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</si>
  <si>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</si>
  <si>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</si>
  <si>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</si>
  <si>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</si>
  <si>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</si>
  <si>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</si>
  <si>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</si>
  <si>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</si>
  <si>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</si>
  <si>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</si>
  <si>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</si>
  <si>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</si>
  <si>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</si>
  <si>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</si>
  <si>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</si>
  <si>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</si>
  <si>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</si>
  <si>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</si>
  <si>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</si>
  <si>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</si>
  <si>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</si>
  <si>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</si>
  <si>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</si>
  <si>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</si>
  <si>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</si>
  <si>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</si>
  <si>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</si>
  <si>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</si>
  <si>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</si>
  <si>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</si>
  <si>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</si>
  <si>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</si>
  <si>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</si>
  <si>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</si>
  <si>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</si>
  <si>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</si>
  <si>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</si>
  <si>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</si>
  <si>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</si>
  <si>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</si>
  <si>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</si>
  <si>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</si>
  <si>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</si>
  <si>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</si>
  <si>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</si>
  <si>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</si>
  <si>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</si>
  <si>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</si>
  <si>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</si>
  <si>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</si>
  <si>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</si>
  <si>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</si>
  <si>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</si>
  <si>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</si>
  <si>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</si>
  <si>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</si>
  <si>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</si>
  <si>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</si>
  <si>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</si>
  <si>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</si>
  <si>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</si>
  <si>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</si>
  <si>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</si>
  <si>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</si>
  <si>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</si>
  <si>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</si>
  <si>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</si>
  <si>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</si>
  <si>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</si>
  <si>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</si>
  <si>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</si>
  <si>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</si>
  <si>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</si>
  <si>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</si>
  <si>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</si>
  <si>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</si>
  <si>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</si>
  <si>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</si>
  <si>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</si>
  <si>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</si>
  <si>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</si>
  <si>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</si>
  <si>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</si>
  <si>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</si>
  <si>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</si>
  <si>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</si>
  <si>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</si>
  <si>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</si>
  <si>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</si>
  <si>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</si>
  <si>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</si>
  <si>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</si>
  <si>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</si>
  <si>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</si>
  <si>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</si>
  <si>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</si>
  <si>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</si>
  <si>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</si>
  <si>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</si>
  <si>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</si>
  <si>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</si>
  <si>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</si>
  <si>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</si>
  <si>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</si>
  <si>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</si>
  <si>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</si>
  <si>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</si>
  <si>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</si>
  <si>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</si>
  <si>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</si>
  <si>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</si>
  <si>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</si>
  <si>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</si>
  <si>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</si>
  <si>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</si>
  <si>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</si>
  <si>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</si>
  <si>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</si>
  <si>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</si>
  <si>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</si>
  <si>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</si>
  <si>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</si>
  <si>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</si>
  <si>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</si>
  <si>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</si>
  <si>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</si>
  <si>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</si>
  <si>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</si>
  <si>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</si>
  <si>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</si>
  <si>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</si>
  <si>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</si>
  <si>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</si>
  <si>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</si>
  <si>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</si>
  <si>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</si>
  <si>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</si>
  <si>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</si>
  <si>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</si>
  <si>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</si>
  <si>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</si>
  <si>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</si>
  <si>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</si>
  <si>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</si>
  <si>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</si>
  <si>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</si>
  <si>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</si>
  <si>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</si>
  <si>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</si>
  <si>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</si>
  <si>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</si>
  <si>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</si>
  <si>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</si>
  <si>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</si>
  <si>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</si>
  <si>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</si>
  <si>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</si>
  <si>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</si>
  <si>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</si>
  <si>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</si>
  <si>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</si>
  <si>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</si>
  <si>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</si>
  <si>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</si>
  <si>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</si>
  <si>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</si>
  <si>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</si>
  <si>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</si>
  <si>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</si>
  <si>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</si>
  <si>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</si>
  <si>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</si>
  <si>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</si>
  <si>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</si>
  <si>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</si>
  <si>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</si>
  <si>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</si>
  <si>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</si>
  <si>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</si>
  <si>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</si>
  <si>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</si>
  <si>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</si>
  <si>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</si>
  <si>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</si>
  <si>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</si>
  <si>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</si>
  <si>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</si>
  <si>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</si>
  <si>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</si>
  <si>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</si>
  <si>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</si>
  <si>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</si>
  <si>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</si>
  <si>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</si>
  <si>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</si>
  <si>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</si>
  <si>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</si>
  <si>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</si>
  <si>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</si>
  <si>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</si>
  <si>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</si>
  <si>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</si>
  <si>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</si>
  <si>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</si>
  <si>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</si>
  <si>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</si>
  <si>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</si>
  <si>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</si>
  <si>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</si>
  <si>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</si>
  <si>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</si>
  <si>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</si>
  <si>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</si>
  <si>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</si>
  <si>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</si>
  <si>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</si>
  <si>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</si>
  <si>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</si>
  <si>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</si>
  <si>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</si>
  <si>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</si>
  <si>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</si>
  <si>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</si>
  <si>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</si>
  <si>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</si>
  <si>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</si>
  <si>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</si>
  <si>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</si>
  <si>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</si>
  <si>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</si>
  <si>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</si>
  <si>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</si>
  <si>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</si>
  <si>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</si>
  <si>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</si>
  <si>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</si>
  <si>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</si>
  <si>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</si>
  <si>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</si>
  <si>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</si>
  <si>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</si>
  <si>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</si>
  <si>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</si>
  <si>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</si>
  <si>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</si>
  <si>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</si>
  <si>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</si>
  <si>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</si>
  <si>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</si>
  <si>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</si>
  <si>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</si>
  <si>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</si>
  <si>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</si>
  <si>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</si>
  <si>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</si>
  <si>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</si>
  <si>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</si>
  <si>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</si>
  <si>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</si>
  <si>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</si>
  <si>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</si>
  <si>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</si>
  <si>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</si>
  <si>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</si>
  <si>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</si>
  <si>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</si>
  <si>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</si>
  <si>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</si>
  <si>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</si>
  <si>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</si>
  <si>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</si>
  <si>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</si>
  <si>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</si>
  <si>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</si>
  <si>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</si>
  <si>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</si>
  <si>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</si>
  <si>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</si>
  <si>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</si>
  <si>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</si>
  <si>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</si>
  <si>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</si>
  <si>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</si>
  <si>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</si>
  <si>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</si>
  <si>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</si>
  <si>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</si>
  <si>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</si>
  <si>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</si>
  <si>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</si>
  <si>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</si>
  <si>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</si>
  <si>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</si>
  <si>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</si>
  <si>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</si>
  <si>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</si>
  <si>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</si>
  <si>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</si>
  <si>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</si>
  <si>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</si>
  <si>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</si>
  <si>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</si>
  <si>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</si>
  <si>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</si>
  <si>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</si>
  <si>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</si>
  <si>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</si>
  <si>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</si>
  <si>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</si>
  <si>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</si>
  <si>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</si>
  <si>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</si>
  <si>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</si>
  <si>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</si>
  <si>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</si>
  <si>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</si>
  <si>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</si>
  <si>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</si>
  <si>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</si>
  <si>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</si>
  <si>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</si>
  <si>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</si>
  <si>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</si>
  <si>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</si>
  <si>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</si>
  <si>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</si>
  <si>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</si>
  <si>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</si>
  <si>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</si>
  <si>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</si>
  <si>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</si>
  <si>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</si>
  <si>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</si>
  <si>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</si>
  <si>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</si>
  <si>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</si>
  <si>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</si>
  <si>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</si>
  <si>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</si>
  <si>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</si>
  <si>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</si>
  <si>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</si>
  <si>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</si>
  <si>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</si>
  <si>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</si>
  <si>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</si>
  <si>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</si>
  <si>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</si>
  <si>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</si>
  <si>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</si>
  <si>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</si>
  <si>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</si>
  <si>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</si>
  <si>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</si>
  <si>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</si>
  <si>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</si>
  <si>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</si>
  <si>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</si>
  <si>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</si>
  <si>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</si>
  <si>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</si>
  <si>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</si>
  <si>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</si>
  <si>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</si>
  <si>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</si>
  <si>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</si>
  <si>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</si>
  <si>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</si>
  <si>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</si>
  <si>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</si>
  <si>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</si>
  <si>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</si>
  <si>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</si>
  <si>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</si>
  <si>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</si>
  <si>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</si>
  <si>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</si>
  <si>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</si>
  <si>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</si>
  <si>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</si>
  <si>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</si>
  <si>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</si>
  <si>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</si>
  <si>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</si>
  <si>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</si>
  <si>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</si>
  <si>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</si>
  <si>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</si>
  <si>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</si>
  <si>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</si>
  <si>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</si>
  <si>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</si>
  <si>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</si>
  <si>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</si>
  <si>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</si>
  <si>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</si>
  <si>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</si>
  <si>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</si>
  <si>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</si>
  <si>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</si>
  <si>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</si>
  <si>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</si>
  <si>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</si>
  <si>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</si>
  <si>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</si>
  <si>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</si>
  <si>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</si>
  <si>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</si>
  <si>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</si>
  <si>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</si>
  <si>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</si>
  <si>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</si>
  <si>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</si>
  <si>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</si>
  <si>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</si>
  <si>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</si>
  <si>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</si>
  <si>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</si>
  <si>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</si>
  <si>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</si>
  <si>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</si>
  <si>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</si>
  <si>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</si>
  <si>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</si>
  <si>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</si>
  <si>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</si>
  <si>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</si>
  <si>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</si>
  <si>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</si>
  <si>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</si>
  <si>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</si>
  <si>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</si>
  <si>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</si>
  <si>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</si>
  <si>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</si>
  <si>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</si>
  <si>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</si>
  <si>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</si>
  <si>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</si>
  <si>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</si>
  <si>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</si>
  <si>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</si>
  <si>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</si>
  <si>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</si>
  <si>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</si>
  <si>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</si>
  <si>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</si>
  <si>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</si>
  <si>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</si>
  <si>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</si>
  <si>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</si>
  <si>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</si>
  <si>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</si>
  <si>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</si>
  <si>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</si>
  <si>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</si>
  <si>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</si>
  <si>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</si>
  <si>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</si>
  <si>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</si>
  <si>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</si>
  <si>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</si>
  <si>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</si>
  <si>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</si>
  <si>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</si>
  <si>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</si>
  <si>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</si>
  <si>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</si>
  <si>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</si>
  <si>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</si>
  <si>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</si>
  <si>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</si>
  <si>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</si>
  <si>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</si>
  <si>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</si>
  <si>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</si>
  <si>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</si>
  <si>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</si>
  <si>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</si>
  <si>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</si>
  <si>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</si>
  <si>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</si>
  <si>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</si>
  <si>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</si>
  <si>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</si>
  <si>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</si>
  <si>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</si>
  <si>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</si>
  <si>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</si>
  <si>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</si>
  <si>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</si>
  <si>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</si>
  <si>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</si>
  <si>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</si>
  <si>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</si>
  <si>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</si>
  <si>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</si>
  <si>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</si>
  <si>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</si>
  <si>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</si>
  <si>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</si>
  <si>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</si>
  <si>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</si>
  <si>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</si>
  <si>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</si>
  <si>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</si>
  <si>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</si>
  <si>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</si>
  <si>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</si>
  <si>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</si>
  <si>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</si>
  <si>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</si>
  <si>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</si>
  <si>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</si>
  <si>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</si>
  <si>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</si>
  <si>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</si>
  <si>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</si>
  <si>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</si>
  <si>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</si>
  <si>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</si>
  <si>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</si>
  <si>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</si>
  <si>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</si>
  <si>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</si>
  <si>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</si>
  <si>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</si>
  <si>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</si>
  <si>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</si>
  <si>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</si>
  <si>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</si>
  <si>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</si>
  <si>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</si>
  <si>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</si>
  <si>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</si>
  <si>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</si>
  <si>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</si>
  <si>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</si>
  <si>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</si>
  <si>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</si>
  <si>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</si>
  <si>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</si>
  <si>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</si>
  <si>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</si>
  <si>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</si>
  <si>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</si>
  <si>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</si>
  <si>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</si>
  <si>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</si>
  <si>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</si>
  <si>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</si>
  <si>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</si>
  <si>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</si>
  <si>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</si>
  <si>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</si>
  <si>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</si>
  <si>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</si>
  <si>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</si>
  <si>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</si>
  <si>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</si>
  <si>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</si>
  <si>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</si>
  <si>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</si>
  <si>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</si>
  <si>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</si>
  <si>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</si>
  <si>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</si>
  <si>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</si>
  <si>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</si>
  <si>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</si>
  <si>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</si>
  <si>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</si>
  <si>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</si>
  <si>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</si>
  <si>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</si>
  <si>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</si>
  <si>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</si>
  <si>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</si>
  <si>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</si>
  <si>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</si>
  <si>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</si>
  <si>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</si>
  <si>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</si>
  <si>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</si>
  <si>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</si>
  <si>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</si>
  <si>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</si>
  <si>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</si>
  <si>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</si>
  <si>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</si>
  <si>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</si>
  <si>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</si>
  <si>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</si>
  <si>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</si>
  <si>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</si>
  <si>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</si>
  <si>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</si>
  <si>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</si>
  <si>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</si>
  <si>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</si>
  <si>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</si>
  <si>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</si>
  <si>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</si>
  <si>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</si>
  <si>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</si>
  <si>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</si>
  <si>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</si>
  <si>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</si>
  <si>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</si>
  <si>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</si>
  <si>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</si>
  <si>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</si>
  <si>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</si>
  <si>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</si>
  <si>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</si>
  <si>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</si>
  <si>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</si>
  <si>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</si>
  <si>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</si>
  <si>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</si>
  <si>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</si>
  <si>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</si>
  <si>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</si>
  <si>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</si>
  <si>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</si>
  <si>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</si>
  <si>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</si>
  <si>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</si>
  <si>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</si>
  <si>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</si>
  <si>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</si>
  <si>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</si>
  <si>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</si>
  <si>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</si>
  <si>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</si>
  <si>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</si>
  <si>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</si>
  <si>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</si>
  <si>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</si>
  <si>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</si>
  <si>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</si>
  <si>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</si>
  <si>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</si>
  <si>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</si>
  <si>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</si>
  <si>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</si>
  <si>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</si>
  <si>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</si>
  <si>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</si>
  <si>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</si>
  <si>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</si>
  <si>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</si>
  <si>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</si>
  <si>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</si>
  <si>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</si>
  <si>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</si>
  <si>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</si>
  <si>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</si>
  <si>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</si>
  <si>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</si>
  <si>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</si>
  <si>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</si>
  <si>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</si>
  <si>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</si>
  <si>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</si>
  <si>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</si>
  <si>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</si>
  <si>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</si>
  <si>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</si>
  <si>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</si>
  <si>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</si>
  <si>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</si>
  <si>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</si>
  <si>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</si>
  <si>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</si>
  <si>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</si>
  <si>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</si>
  <si>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</si>
  <si>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</si>
  <si>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</si>
  <si>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</si>
  <si>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</si>
  <si>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</si>
  <si>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</si>
  <si>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</si>
  <si>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</si>
  <si>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</si>
  <si>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</si>
  <si>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</si>
  <si>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</si>
  <si>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</si>
  <si>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</si>
  <si>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</si>
  <si>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</si>
  <si>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</si>
  <si>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</si>
  <si>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</si>
  <si>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</si>
  <si>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</si>
  <si>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</si>
  <si>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</si>
  <si>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</si>
  <si>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</si>
  <si>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</si>
  <si>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</si>
  <si>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</si>
  <si>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</si>
  <si>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</si>
  <si>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</si>
  <si>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</si>
  <si>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</si>
  <si>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</si>
  <si>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</si>
  <si>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</si>
  <si>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</si>
  <si>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</si>
  <si>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</si>
  <si>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</si>
  <si>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</si>
  <si>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</si>
  <si>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</si>
  <si>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</si>
  <si>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</si>
  <si>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</si>
  <si>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</si>
  <si>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</si>
  <si>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</si>
  <si>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</si>
  <si>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</si>
  <si>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</si>
  <si>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</si>
  <si>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</si>
  <si>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</si>
  <si>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</si>
  <si>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</si>
  <si>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</si>
  <si>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</si>
  <si>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</si>
  <si>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</si>
  <si>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</si>
  <si>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</si>
  <si>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</si>
  <si>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</si>
  <si>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</si>
  <si>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</si>
  <si>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</si>
  <si>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</si>
  <si>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</si>
  <si>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</si>
  <si>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</si>
  <si>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</si>
  <si>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</si>
  <si>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</si>
  <si>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</si>
  <si>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</si>
  <si>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</si>
  <si>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</si>
  <si>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</si>
  <si>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</si>
  <si>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</si>
  <si>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</si>
  <si>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</si>
  <si>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</si>
  <si>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</si>
  <si>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</si>
  <si>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</si>
  <si>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</si>
  <si>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</si>
  <si>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</si>
  <si>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</si>
  <si>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</si>
  <si>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</si>
  <si>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</si>
  <si>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</si>
  <si>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</si>
  <si>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</si>
  <si>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</si>
  <si>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</si>
  <si>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</si>
  <si>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</si>
  <si>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</si>
  <si>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</si>
  <si>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</si>
  <si>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</si>
  <si>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</si>
  <si>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</si>
  <si>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</si>
  <si>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</si>
  <si>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</si>
  <si>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</si>
  <si>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</si>
  <si>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</si>
  <si>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</si>
  <si>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</si>
  <si>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</si>
  <si>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</si>
  <si>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</si>
  <si>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</si>
  <si>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</si>
  <si>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</si>
  <si>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</si>
  <si>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</si>
  <si>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</si>
  <si>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</si>
  <si>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</si>
  <si>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</si>
  <si>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</si>
  <si>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</si>
  <si>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</si>
  <si>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</si>
  <si>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</si>
  <si>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</si>
  <si>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</si>
  <si>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</si>
  <si>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</si>
  <si>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</si>
  <si>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</si>
  <si>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</si>
  <si>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</si>
  <si>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</si>
  <si>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</si>
  <si>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</si>
  <si>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</si>
  <si>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</si>
  <si>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</si>
  <si>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</si>
  <si>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</si>
  <si>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</si>
  <si>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</si>
  <si>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</si>
  <si>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</si>
  <si>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</si>
  <si>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</si>
  <si>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</si>
  <si>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</si>
  <si>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</si>
  <si>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</si>
  <si>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</si>
  <si>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</si>
  <si>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</si>
  <si>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</si>
  <si>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</si>
  <si>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</si>
  <si>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</si>
  <si>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</si>
  <si>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</si>
  <si>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</si>
  <si>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</si>
  <si>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</si>
  <si>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</si>
  <si>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</si>
  <si>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</si>
  <si>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</si>
  <si>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</si>
  <si>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</si>
  <si>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</si>
  <si>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</si>
  <si>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</si>
  <si>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</si>
  <si>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</si>
  <si>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</si>
  <si>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</si>
  <si>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</si>
  <si>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</si>
  <si>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</si>
  <si>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</si>
  <si>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</si>
  <si>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</si>
  <si>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</si>
  <si>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</si>
  <si>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</si>
  <si>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</si>
  <si>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</si>
  <si>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</si>
  <si>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</si>
  <si>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</si>
  <si>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</si>
  <si>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</si>
  <si>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</si>
  <si>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</si>
  <si>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</si>
  <si>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</si>
  <si>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</si>
  <si>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</si>
  <si>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</si>
  <si>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</si>
  <si>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</si>
  <si>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</si>
  <si>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</si>
  <si>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</si>
  <si>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</si>
  <si>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</si>
  <si>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</si>
  <si>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</si>
  <si>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</si>
  <si>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</si>
  <si>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</si>
  <si>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</si>
  <si>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</si>
  <si>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</si>
  <si>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</si>
  <si>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</si>
  <si>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</si>
  <si>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</si>
  <si>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</si>
  <si>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</si>
  <si>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</si>
  <si>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</si>
  <si>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</si>
  <si>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</si>
  <si>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</si>
  <si>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</si>
  <si>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</si>
  <si>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</si>
  <si>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</si>
  <si>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</si>
  <si>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</si>
  <si>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</si>
  <si>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</si>
  <si>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</si>
  <si>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</si>
  <si>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</si>
  <si>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</si>
  <si>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</si>
  <si>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</si>
  <si>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</si>
  <si>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</si>
  <si>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</si>
  <si>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</si>
  <si>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</si>
  <si>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</si>
  <si>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</si>
  <si>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</si>
  <si>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</si>
  <si>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</si>
  <si>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</si>
  <si>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</si>
  <si>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</si>
  <si>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</si>
  <si>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</si>
  <si>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</si>
  <si>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</si>
  <si>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</si>
  <si>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</si>
  <si>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</si>
  <si>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</si>
  <si>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</si>
  <si>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</si>
  <si>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</si>
  <si>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</si>
  <si>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</si>
  <si>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</si>
  <si>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</si>
  <si>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</si>
  <si>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</si>
  <si>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</si>
  <si>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</si>
  <si>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</si>
  <si>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</si>
  <si>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</si>
  <si>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</si>
  <si>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</si>
  <si>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</si>
  <si>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</si>
  <si>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</si>
  <si>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</si>
  <si>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</si>
  <si>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</si>
  <si>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</si>
  <si>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</si>
  <si>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</si>
  <si>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</si>
  <si>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</si>
  <si>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</si>
  <si>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</si>
  <si>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</si>
  <si>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</si>
  <si>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</si>
  <si>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</si>
  <si>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</si>
  <si>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</si>
  <si>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</si>
  <si>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</si>
  <si>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</si>
  <si>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</si>
  <si>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</si>
  <si>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</si>
  <si>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</si>
  <si>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</si>
  <si>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</si>
  <si>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</si>
  <si>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</si>
  <si>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</si>
  <si>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</si>
  <si>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</si>
  <si>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</si>
  <si>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</si>
  <si>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</si>
  <si>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</si>
  <si>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</si>
  <si>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</si>
  <si>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</si>
  <si>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</si>
  <si>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</si>
  <si>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</si>
  <si>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</si>
  <si>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</si>
  <si>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</si>
  <si>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</si>
  <si>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</si>
  <si>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</si>
  <si>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</si>
  <si>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</si>
  <si>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</si>
  <si>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</si>
  <si>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</si>
  <si>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</si>
  <si>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</si>
  <si>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</si>
  <si>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</si>
  <si>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</si>
  <si>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</si>
  <si>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</si>
  <si>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</si>
  <si>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</si>
  <si>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</si>
  <si>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</si>
  <si>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</si>
  <si>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</si>
  <si>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</si>
  <si>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</si>
  <si>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</si>
  <si>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</si>
  <si>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</si>
  <si>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</si>
  <si>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</si>
  <si>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</si>
  <si>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</si>
  <si>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</si>
  <si>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</si>
  <si>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</si>
  <si>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</si>
  <si>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</si>
  <si>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</si>
  <si>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</si>
  <si>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</si>
  <si>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</si>
  <si>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</si>
  <si>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</si>
  <si>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</si>
  <si>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</si>
  <si>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</si>
  <si>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</si>
  <si>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</si>
  <si>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</si>
  <si>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</si>
  <si>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</si>
  <si>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</si>
  <si>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</si>
  <si>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</si>
  <si>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</si>
  <si>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</si>
  <si>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</si>
  <si>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</si>
  <si>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</si>
  <si>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</si>
  <si>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</si>
  <si>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</si>
  <si>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</si>
  <si>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</si>
  <si>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</si>
  <si>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</si>
  <si>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</si>
  <si>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</si>
  <si>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</si>
  <si>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</si>
  <si>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</si>
  <si>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</si>
  <si>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</si>
  <si>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</si>
  <si>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</si>
  <si>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</si>
  <si>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</si>
  <si>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</si>
  <si>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</si>
  <si>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</si>
  <si>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</si>
  <si>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</si>
  <si>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</si>
  <si>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</si>
  <si>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</si>
  <si>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</si>
  <si>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</si>
  <si>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</si>
  <si>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</si>
  <si>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</si>
  <si>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</si>
  <si>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</si>
  <si>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</si>
  <si>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</si>
  <si>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</si>
  <si>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</si>
  <si>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</si>
  <si>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</si>
  <si>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</si>
  <si>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</si>
  <si>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</si>
  <si>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</si>
  <si>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</si>
  <si>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</si>
  <si>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</si>
  <si>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</si>
  <si>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</si>
  <si>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</si>
  <si>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</si>
  <si>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</si>
  <si>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</si>
  <si>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</si>
  <si>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</si>
  <si>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</si>
  <si>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</si>
  <si>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</si>
  <si>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</si>
  <si>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</si>
  <si>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</si>
  <si>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</si>
  <si>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</si>
  <si>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</si>
  <si>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</si>
  <si>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</si>
  <si>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</si>
  <si>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</si>
  <si>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</si>
  <si>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</si>
  <si>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</si>
  <si>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</si>
  <si>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</si>
  <si>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</si>
  <si>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</si>
  <si>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</si>
  <si>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</si>
  <si>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</si>
  <si>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</si>
  <si>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</si>
  <si>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</si>
  <si>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</si>
  <si>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</si>
  <si>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</si>
  <si>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</si>
  <si>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</si>
  <si>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</si>
  <si>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</si>
  <si>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</si>
  <si>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</si>
  <si>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</si>
  <si>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</si>
  <si>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</si>
  <si>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</si>
  <si>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</si>
  <si>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</si>
  <si>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</si>
  <si>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</si>
  <si>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</si>
  <si>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</si>
  <si>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</si>
  <si>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</si>
  <si>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</si>
  <si>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</si>
  <si>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</si>
  <si>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</si>
  <si>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</si>
  <si>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</si>
  <si>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</si>
  <si>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</si>
  <si>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</si>
  <si>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</si>
  <si>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</si>
  <si>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</si>
  <si>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</si>
  <si>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</si>
  <si>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</si>
  <si>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</si>
  <si>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</si>
  <si>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</si>
  <si>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</si>
  <si>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</si>
  <si>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</si>
  <si>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</si>
  <si>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</si>
  <si>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</si>
  <si>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</si>
  <si>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</si>
  <si>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</si>
  <si>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</si>
  <si>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</si>
  <si>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</si>
  <si>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</si>
  <si>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</si>
  <si>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</si>
  <si>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</si>
  <si>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</si>
  <si>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</si>
  <si>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</si>
  <si>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</si>
  <si>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</si>
  <si>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</si>
  <si>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</si>
  <si>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</si>
  <si>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</si>
  <si>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</si>
  <si>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</si>
  <si>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</si>
  <si>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</si>
  <si>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</si>
  <si>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</si>
  <si>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</si>
  <si>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</si>
  <si>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</si>
  <si>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</si>
  <si>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</si>
  <si>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</si>
  <si>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</si>
  <si>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</si>
  <si>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</si>
  <si>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</si>
  <si>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</si>
  <si>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</si>
  <si>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</si>
  <si>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</si>
  <si>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</si>
  <si>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</si>
  <si>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</si>
  <si>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</si>
  <si>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</si>
  <si>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</si>
  <si>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</si>
  <si>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</si>
  <si>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</si>
  <si>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</si>
  <si>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</si>
  <si>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</si>
  <si>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</si>
  <si>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</si>
  <si>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</si>
  <si>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</si>
  <si>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</si>
  <si>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</si>
  <si>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</si>
  <si>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</si>
  <si>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</si>
  <si>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</si>
  <si>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</si>
  <si>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</si>
  <si>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</si>
  <si>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</si>
  <si>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</si>
  <si>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</si>
  <si>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</si>
  <si>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</si>
  <si>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</si>
  <si>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</si>
  <si>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</si>
  <si>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</si>
  <si>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</si>
  <si>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</si>
  <si>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</si>
  <si>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</si>
  <si>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</si>
  <si>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</si>
  <si>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</si>
  <si>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</si>
  <si>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</si>
  <si>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</si>
  <si>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</si>
  <si>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</si>
  <si>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</si>
  <si>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</si>
  <si>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</si>
  <si>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</si>
  <si>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</si>
  <si>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</si>
  <si>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</si>
  <si>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</si>
  <si>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</si>
  <si>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</si>
  <si>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</si>
  <si>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</si>
  <si>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</si>
  <si>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</si>
  <si>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</si>
  <si>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</si>
  <si>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</si>
  <si>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</si>
  <si>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</si>
  <si>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</si>
  <si>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</si>
  <si>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</si>
  <si>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</si>
  <si>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</si>
  <si>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</si>
  <si>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</si>
  <si>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</si>
  <si>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</si>
  <si>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</si>
  <si>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</si>
  <si>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</si>
  <si>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</si>
  <si>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</si>
  <si>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</si>
  <si>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</si>
  <si>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</si>
  <si>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</si>
  <si>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</si>
  <si>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</si>
  <si>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</si>
  <si>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</si>
  <si>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</si>
  <si>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</si>
  <si>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</si>
  <si>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</si>
  <si>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</si>
  <si>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</si>
  <si>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</si>
  <si>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</si>
  <si>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</si>
  <si>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</si>
  <si>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</si>
  <si>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</si>
  <si>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</si>
  <si>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</si>
  <si>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</si>
  <si>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</si>
  <si>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</si>
  <si>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</si>
  <si>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</si>
  <si>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</si>
  <si>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</si>
  <si>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</si>
  <si>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</si>
  <si>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</si>
  <si>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</si>
  <si>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</si>
  <si>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</si>
  <si>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</si>
  <si>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</si>
  <si>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</si>
  <si>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</si>
  <si>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</si>
  <si>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</si>
  <si>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</si>
  <si>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</si>
  <si>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</si>
  <si>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</si>
  <si>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</si>
  <si>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</si>
  <si>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</si>
  <si>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</si>
  <si>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</si>
  <si>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</si>
  <si>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</si>
  <si>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</si>
  <si>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</si>
  <si>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</si>
  <si>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</si>
  <si>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</si>
  <si>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</si>
  <si>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</si>
  <si>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</si>
  <si>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</si>
  <si>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</si>
  <si>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</si>
  <si>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</si>
  <si>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</si>
  <si>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</si>
  <si>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</si>
  <si>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</si>
  <si>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</si>
  <si>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</si>
  <si>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</si>
  <si>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</si>
  <si>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</si>
  <si>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</si>
  <si>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</si>
  <si>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</si>
  <si>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</si>
  <si>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</si>
  <si>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</si>
  <si>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</si>
  <si>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</si>
  <si>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</si>
  <si>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</si>
  <si>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</si>
  <si>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</si>
  <si>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</si>
  <si>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</si>
  <si>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</si>
  <si>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</si>
  <si>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</si>
  <si>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</si>
  <si>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</si>
  <si>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</si>
  <si>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</si>
  <si>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</si>
  <si>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</si>
  <si>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</si>
  <si>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</si>
  <si>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</si>
  <si>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</si>
  <si>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</si>
  <si>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</si>
  <si>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</si>
  <si>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</si>
  <si>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</si>
  <si>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</si>
  <si>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</si>
  <si>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</si>
  <si>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</si>
  <si>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</si>
  <si>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</si>
  <si>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</si>
  <si>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</si>
  <si>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</si>
  <si>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</si>
  <si>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</si>
  <si>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</si>
  <si>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</si>
  <si>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</si>
  <si>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</si>
  <si>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</si>
  <si>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</si>
  <si>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</si>
  <si>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</si>
  <si>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</si>
  <si>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</si>
  <si>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</si>
  <si>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</si>
  <si>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</si>
  <si>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</si>
  <si>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</si>
  <si>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</si>
  <si>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</si>
  <si>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</si>
  <si>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</si>
  <si>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</si>
  <si>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</si>
  <si>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</si>
  <si>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</si>
  <si>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</si>
  <si>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</si>
  <si>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</si>
  <si>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</si>
  <si>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</si>
  <si>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</si>
  <si>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</si>
  <si>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</si>
  <si>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</si>
  <si>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</si>
  <si>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</si>
  <si>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</si>
  <si>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</si>
  <si>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</si>
  <si>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</si>
  <si>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</si>
  <si>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</si>
  <si>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</si>
  <si>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</si>
  <si>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</si>
  <si>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</si>
  <si>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</si>
  <si>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</si>
  <si>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</si>
  <si>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</si>
  <si>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</si>
  <si>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</si>
  <si>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</si>
  <si>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</si>
  <si>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</si>
  <si>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</si>
  <si>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</si>
  <si>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</si>
  <si>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</si>
  <si>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</si>
  <si>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</si>
  <si>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</si>
  <si>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</si>
  <si>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</si>
  <si>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</si>
  <si>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</si>
  <si>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</si>
  <si>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</si>
  <si>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</si>
  <si>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</si>
  <si>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</si>
  <si>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</si>
  <si>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</si>
  <si>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</si>
  <si>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</si>
  <si>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</si>
  <si>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</si>
  <si>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</si>
  <si>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</si>
  <si>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</si>
  <si>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</si>
  <si>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</si>
  <si>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</si>
  <si>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</si>
  <si>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</si>
  <si>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</si>
  <si>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</si>
  <si>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</si>
  <si>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</si>
  <si>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</si>
  <si>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</si>
  <si>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</si>
  <si>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</si>
  <si>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</si>
  <si>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</si>
  <si>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</si>
  <si>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</si>
  <si>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</si>
  <si>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</si>
  <si>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</si>
  <si>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</si>
  <si>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</si>
  <si>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</si>
  <si>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</si>
  <si>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</si>
  <si>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</si>
  <si>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</si>
  <si>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</si>
  <si>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</si>
  <si>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</si>
  <si>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</si>
  <si>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</si>
  <si>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</si>
  <si>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</si>
  <si>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</si>
  <si>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</si>
  <si>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</si>
  <si>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</si>
  <si>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</si>
  <si>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</si>
  <si>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</si>
  <si>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</si>
  <si>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</si>
  <si>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</si>
  <si>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</si>
  <si>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</si>
  <si>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</si>
  <si>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</si>
  <si>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</si>
  <si>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</si>
  <si>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</si>
  <si>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</si>
  <si>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</si>
  <si>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</si>
  <si>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</si>
  <si>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</si>
  <si>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</si>
  <si>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</si>
  <si>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</si>
  <si>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</si>
  <si>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</si>
  <si>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</si>
  <si>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</si>
  <si>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</si>
  <si>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</si>
  <si>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</si>
  <si>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</si>
  <si>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</si>
  <si>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</si>
  <si>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</si>
  <si>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</si>
  <si>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</si>
  <si>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</si>
  <si>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</si>
  <si>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</si>
  <si>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</si>
  <si>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</si>
  <si>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</si>
  <si>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</si>
  <si>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</si>
  <si>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</si>
  <si>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</si>
  <si>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</si>
  <si>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</si>
  <si>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</si>
  <si>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</si>
  <si>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</si>
  <si>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</si>
  <si>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</si>
  <si>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</si>
  <si>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</si>
  <si>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</si>
  <si>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</si>
  <si>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</si>
  <si>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</si>
  <si>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</si>
  <si>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</si>
  <si>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</si>
  <si>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</si>
  <si>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</si>
  <si>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</si>
  <si>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</si>
  <si>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</si>
  <si>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</si>
  <si>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</si>
  <si>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</si>
  <si>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</si>
  <si>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</si>
  <si>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</si>
  <si>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</si>
  <si>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</si>
  <si>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</si>
  <si>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</si>
  <si>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</si>
  <si>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</si>
  <si>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</si>
  <si>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</si>
  <si>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</si>
  <si>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</si>
  <si>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</si>
  <si>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</si>
  <si>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</si>
  <si>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</si>
  <si>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</si>
  <si>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</si>
  <si>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</si>
  <si>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</si>
  <si>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</si>
  <si>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</si>
  <si>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</si>
  <si>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</si>
  <si>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</si>
  <si>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</si>
  <si>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</si>
  <si>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</si>
  <si>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</si>
  <si>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</si>
  <si>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</si>
  <si>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</si>
  <si>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</si>
  <si>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</si>
  <si>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</si>
  <si>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</si>
  <si>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</si>
  <si>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</si>
  <si>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</si>
  <si>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</si>
  <si>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</si>
  <si>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</si>
  <si>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</si>
  <si>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</si>
  <si>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</si>
  <si>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</si>
  <si>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</si>
  <si>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</si>
  <si>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</si>
  <si>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</si>
  <si>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</si>
  <si>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</si>
  <si>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</si>
  <si>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</si>
  <si>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</si>
  <si>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</si>
  <si>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</si>
  <si>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</si>
  <si>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</si>
  <si>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</si>
  <si>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</si>
  <si>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</si>
  <si>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</si>
  <si>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</si>
  <si>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</si>
  <si>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</si>
  <si>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</si>
  <si>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</si>
  <si>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</si>
  <si>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</si>
  <si>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</si>
  <si>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</si>
  <si>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</si>
  <si>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</si>
  <si>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</si>
  <si>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</si>
  <si>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</si>
  <si>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</si>
  <si>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</si>
  <si>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</si>
  <si>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</si>
  <si>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</si>
  <si>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</si>
  <si>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</si>
  <si>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</si>
  <si>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</si>
  <si>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</si>
  <si>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</si>
  <si>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</si>
  <si>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</si>
  <si>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</si>
  <si>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</si>
  <si>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</si>
  <si>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</si>
  <si>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</si>
  <si>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</si>
  <si>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</si>
  <si>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</si>
  <si>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</si>
  <si>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</si>
  <si>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</si>
  <si>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</si>
  <si>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</si>
  <si>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</si>
  <si>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</si>
  <si>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</si>
  <si>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</si>
  <si>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</si>
  <si>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</si>
  <si>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</si>
  <si>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</si>
  <si>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</si>
  <si>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</si>
  <si>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</si>
  <si>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</si>
  <si>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</si>
  <si>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</si>
  <si>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</si>
  <si>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</si>
  <si>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</si>
  <si>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</si>
  <si>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</si>
  <si>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</si>
  <si>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</si>
  <si>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</si>
  <si>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</si>
  <si>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</si>
  <si>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</si>
  <si>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</si>
  <si>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</si>
  <si>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</si>
  <si>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</si>
  <si>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</si>
  <si>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</si>
  <si>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</si>
  <si>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</si>
  <si>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</si>
  <si>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</si>
  <si>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</si>
  <si>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</si>
  <si>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</si>
  <si>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</si>
  <si>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</si>
  <si>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</si>
  <si>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</si>
  <si>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</si>
  <si>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</si>
  <si>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</si>
  <si>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</si>
  <si>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</si>
  <si>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</si>
  <si>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</si>
  <si>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</si>
  <si>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</si>
  <si>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</si>
  <si>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</si>
  <si>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</si>
  <si>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</si>
  <si>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</si>
  <si>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</si>
  <si>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</si>
  <si>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</si>
  <si>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</si>
  <si>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</si>
  <si>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</si>
  <si>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</si>
  <si>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</si>
  <si>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</si>
  <si>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</si>
  <si>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</si>
  <si>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</si>
  <si>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</si>
  <si>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</si>
  <si>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</si>
  <si>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</si>
  <si>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</si>
  <si>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</si>
  <si>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</si>
  <si>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</si>
  <si>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</si>
  <si>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</si>
  <si>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</si>
  <si>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</si>
  <si>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</si>
  <si>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</si>
  <si>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</si>
  <si>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</si>
  <si>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</si>
  <si>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</si>
  <si>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</si>
  <si>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</si>
  <si>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</si>
  <si>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</si>
  <si>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</si>
  <si>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</si>
  <si>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</si>
  <si>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</si>
  <si>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</si>
  <si>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</si>
  <si>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</si>
  <si>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</si>
  <si>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</si>
  <si>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</si>
  <si>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</si>
  <si>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</si>
  <si>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</si>
  <si>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</si>
  <si>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</si>
  <si>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</si>
  <si>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</si>
  <si>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</si>
  <si>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</si>
  <si>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</si>
  <si>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</si>
  <si>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</si>
  <si>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</si>
  <si>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</si>
  <si>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</si>
  <si>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</si>
  <si>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</si>
  <si>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</si>
  <si>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</si>
  <si>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</si>
  <si>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</si>
  <si>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</si>
  <si>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</si>
  <si>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</si>
  <si>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</si>
  <si>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</si>
  <si>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</si>
  <si>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</si>
  <si>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</si>
  <si>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</si>
  <si>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</si>
  <si>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</si>
  <si>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</si>
  <si>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</si>
  <si>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</si>
  <si>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</si>
  <si>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</si>
  <si>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</si>
  <si>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</si>
  <si>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</si>
  <si>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</si>
  <si>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</si>
  <si>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</si>
  <si>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</si>
  <si>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</si>
  <si>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</si>
  <si>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</si>
  <si>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</si>
  <si>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</si>
  <si>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</si>
  <si>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</si>
  <si>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</si>
  <si>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</si>
  <si>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</si>
  <si>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</si>
  <si>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</si>
  <si>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</si>
  <si>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</si>
  <si>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</si>
  <si>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</si>
  <si>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</si>
  <si>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</si>
  <si>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</si>
  <si>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</si>
  <si>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</si>
  <si>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</si>
  <si>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</si>
  <si>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</si>
  <si>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</si>
  <si>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</si>
  <si>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</si>
  <si>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</si>
  <si>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</si>
  <si>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</si>
  <si>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</si>
  <si>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</si>
  <si>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</si>
  <si>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</si>
  <si>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</si>
  <si>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</si>
  <si>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</si>
  <si>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</si>
  <si>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</si>
  <si>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</si>
  <si>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</si>
  <si>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</si>
  <si>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</si>
  <si>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</si>
  <si>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</si>
  <si>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</si>
  <si>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</si>
  <si>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</si>
  <si>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</si>
  <si>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</si>
  <si>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</si>
  <si>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</si>
  <si>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</si>
  <si>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</si>
  <si>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</si>
  <si>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</si>
  <si>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</si>
  <si>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</si>
  <si>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</si>
  <si>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</si>
  <si>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</si>
  <si>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</si>
  <si>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</si>
  <si>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</si>
  <si>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</si>
  <si>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</si>
  <si>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</si>
  <si>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</si>
  <si>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</si>
  <si>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</si>
  <si>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</si>
  <si>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</si>
  <si>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</si>
  <si>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</si>
  <si>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</si>
  <si>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</si>
  <si>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</si>
  <si>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</si>
  <si>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</si>
  <si>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</si>
  <si>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</si>
  <si>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</si>
  <si>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</si>
  <si>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</si>
  <si>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</si>
  <si>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</si>
  <si>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</si>
  <si>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</si>
  <si>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</si>
  <si>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</si>
  <si>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</si>
  <si>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</si>
  <si>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</si>
  <si>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</si>
  <si>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</si>
  <si>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</si>
  <si>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</si>
  <si>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</si>
  <si>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</si>
  <si>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</si>
  <si>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</si>
  <si>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</si>
  <si>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</si>
  <si>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</si>
  <si>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</si>
  <si>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</si>
  <si>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</si>
  <si>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</si>
  <si>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</si>
  <si>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</si>
  <si>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</si>
  <si>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</si>
  <si>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</si>
  <si>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</si>
  <si>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</si>
  <si>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</si>
  <si>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</si>
  <si>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</si>
  <si>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</si>
  <si>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</si>
  <si>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</si>
  <si>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</si>
  <si>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</si>
  <si>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</si>
  <si>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</si>
  <si>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</si>
  <si>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</si>
  <si>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</si>
  <si>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</si>
  <si>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</si>
  <si>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</si>
  <si>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</si>
  <si>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</si>
  <si>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</si>
  <si>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</si>
  <si>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</si>
  <si>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</si>
  <si>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</si>
  <si>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</si>
  <si>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</si>
  <si>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</si>
  <si>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</si>
  <si>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</si>
  <si>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</si>
  <si>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</si>
  <si>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</si>
  <si>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</si>
  <si>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</si>
  <si>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</si>
  <si>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</si>
  <si>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</si>
  <si>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</si>
  <si>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</si>
  <si>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</si>
  <si>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</si>
  <si>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</si>
  <si>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</si>
  <si>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</si>
  <si>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</si>
  <si>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</si>
  <si>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</si>
  <si>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</si>
  <si>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</si>
  <si>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</si>
  <si>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</si>
  <si>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</si>
  <si>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</si>
  <si>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</si>
  <si>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</si>
  <si>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</si>
  <si>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</si>
  <si>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</si>
  <si>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</si>
  <si>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</si>
  <si>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</si>
  <si>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</si>
  <si>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</si>
  <si>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</si>
  <si>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</si>
  <si>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</si>
  <si>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</si>
  <si>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</si>
  <si>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</si>
  <si>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</si>
  <si>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</si>
  <si>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</si>
  <si>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</si>
  <si>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</si>
  <si>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</si>
  <si>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</si>
  <si>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</si>
  <si>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</si>
  <si>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</si>
  <si>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</si>
  <si>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</si>
  <si>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</si>
  <si>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</si>
  <si>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</si>
  <si>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</si>
  <si>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</si>
  <si>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</si>
  <si>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</si>
  <si>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</si>
  <si>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</si>
  <si>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</si>
  <si>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</si>
  <si>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</si>
  <si>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</si>
  <si>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</si>
  <si>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</si>
  <si>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</si>
  <si>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</si>
  <si>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</si>
  <si>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</si>
  <si>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</si>
  <si>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</si>
  <si>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</si>
  <si>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</si>
  <si>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</si>
  <si>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</si>
  <si>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</si>
  <si>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</si>
  <si>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</si>
  <si>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</si>
  <si>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</si>
  <si>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</si>
  <si>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</si>
  <si>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</si>
  <si>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</si>
  <si>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</si>
  <si>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</si>
  <si>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</si>
  <si>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</si>
  <si>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</si>
  <si>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</si>
  <si>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</si>
  <si>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</si>
  <si>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</si>
  <si>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</si>
  <si>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</si>
  <si>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</si>
  <si>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</si>
  <si>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</si>
  <si>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</si>
  <si>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</si>
  <si>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</si>
  <si>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</si>
  <si>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</si>
  <si>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</si>
  <si>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</si>
  <si>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</si>
  <si>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</si>
  <si>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</si>
  <si>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</si>
  <si>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</si>
  <si>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</si>
  <si>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</si>
  <si>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</si>
  <si>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</si>
  <si>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</si>
  <si>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</si>
  <si>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</si>
  <si>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</si>
  <si>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</si>
  <si>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</si>
  <si>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</si>
  <si>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</si>
  <si>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</si>
  <si>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</si>
  <si>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</si>
  <si>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</si>
  <si>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</si>
  <si>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</si>
  <si>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</si>
  <si>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</si>
  <si>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</si>
  <si>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</si>
  <si>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</si>
  <si>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</si>
  <si>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</si>
  <si>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</si>
  <si>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</si>
  <si>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</si>
  <si>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</si>
  <si>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</si>
  <si>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</si>
  <si>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</si>
  <si>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</si>
  <si>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</si>
  <si>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</si>
  <si>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</si>
  <si>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</si>
  <si>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</si>
  <si>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</si>
  <si>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</si>
  <si>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</si>
  <si>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</si>
  <si>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</si>
  <si>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</si>
  <si>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</si>
  <si>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</si>
  <si>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</si>
  <si>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</si>
  <si>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</si>
  <si>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</si>
  <si>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</si>
  <si>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</si>
  <si>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</si>
  <si>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</si>
  <si>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</si>
  <si>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</si>
  <si>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</si>
  <si>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</si>
  <si>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</si>
  <si>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</si>
  <si>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</si>
  <si>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</si>
  <si>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</si>
  <si>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</si>
  <si>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</si>
  <si>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</si>
  <si>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</si>
  <si>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</si>
  <si>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</si>
  <si>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</si>
  <si>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</si>
  <si>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</si>
  <si>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</si>
  <si>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</si>
  <si>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</si>
  <si>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</si>
  <si>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</si>
  <si>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</si>
  <si>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</si>
  <si>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</si>
  <si>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</si>
  <si>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</si>
  <si>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</si>
  <si>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</si>
  <si>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</si>
  <si>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</si>
  <si>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</si>
  <si>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</si>
  <si>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</si>
  <si>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</si>
  <si>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</si>
  <si>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</si>
  <si>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</si>
  <si>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</si>
  <si>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</si>
  <si>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</si>
  <si>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</si>
  <si>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</si>
  <si>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</si>
  <si>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</si>
  <si>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</si>
  <si>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</si>
  <si>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</si>
  <si>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</si>
  <si>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</si>
  <si>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</si>
  <si>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</si>
  <si>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</si>
  <si>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</si>
  <si>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</si>
  <si>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</si>
  <si>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</si>
  <si>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</si>
  <si>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</si>
  <si>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</si>
  <si>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</si>
  <si>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</si>
  <si>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</si>
  <si>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</si>
  <si>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</si>
  <si>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</si>
  <si>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</si>
  <si>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</si>
  <si>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</si>
  <si>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</si>
  <si>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</si>
  <si>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</si>
  <si>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</si>
  <si>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</si>
  <si>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</si>
  <si>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</si>
  <si>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</si>
  <si>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</si>
  <si>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</si>
  <si>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</si>
  <si>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</si>
  <si>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</si>
  <si>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</si>
  <si>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</si>
  <si>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</si>
  <si>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</si>
  <si>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</si>
  <si>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</si>
  <si>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</si>
  <si>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</si>
  <si>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</si>
  <si>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</si>
  <si>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</si>
  <si>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</si>
  <si>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</si>
  <si>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</si>
  <si>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</si>
  <si>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</si>
  <si>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</si>
  <si>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</si>
  <si>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</si>
  <si>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</si>
  <si>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</si>
  <si>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</si>
  <si>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</si>
  <si>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</si>
  <si>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</si>
  <si>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</si>
  <si>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</si>
  <si>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</si>
  <si>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</si>
  <si>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</si>
  <si>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</si>
  <si>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</si>
  <si>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</si>
  <si>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</si>
  <si>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</si>
  <si>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</si>
  <si>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</si>
  <si>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</si>
  <si>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</si>
  <si>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</si>
  <si>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</si>
  <si>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</si>
  <si>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</si>
  <si>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</si>
  <si>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</si>
  <si>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</si>
  <si>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</si>
  <si>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</si>
  <si>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</si>
  <si>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</si>
  <si>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</si>
  <si>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</si>
  <si>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</si>
  <si>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</si>
  <si>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</si>
  <si>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</si>
  <si>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</si>
  <si>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</si>
  <si>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</si>
  <si>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</si>
  <si>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</si>
  <si>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</si>
  <si>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</si>
  <si>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</si>
  <si>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</si>
  <si>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</si>
  <si>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</si>
  <si>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</si>
  <si>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</si>
  <si>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</si>
  <si>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</si>
  <si>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</si>
  <si>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</si>
  <si>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</si>
  <si>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</si>
  <si>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</si>
  <si>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</si>
  <si>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</si>
  <si>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</si>
  <si>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</si>
  <si>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</si>
  <si>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</si>
  <si>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</si>
  <si>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</si>
  <si>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</si>
  <si>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</si>
  <si>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</si>
  <si>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</si>
  <si>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</si>
  <si>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</si>
  <si>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</si>
  <si>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</si>
  <si>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</si>
  <si>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</si>
  <si>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</si>
  <si>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</si>
  <si>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</si>
  <si>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</si>
  <si>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</si>
  <si>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</si>
  <si>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</si>
  <si>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</si>
  <si>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</si>
  <si>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</si>
  <si>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</si>
  <si>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</si>
  <si>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</si>
  <si>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</si>
  <si>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</si>
  <si>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</si>
  <si>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</si>
  <si>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</si>
  <si>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</si>
  <si>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</si>
  <si>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</si>
  <si>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</si>
  <si>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</si>
  <si>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</si>
  <si>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</si>
  <si>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</si>
  <si>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</si>
  <si>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</si>
  <si>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</si>
  <si>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</si>
  <si>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</si>
  <si>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</si>
  <si>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</si>
  <si>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</si>
  <si>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</si>
  <si>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</si>
  <si>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</si>
  <si>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</si>
  <si>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</si>
  <si>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</si>
  <si>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</si>
  <si>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</si>
  <si>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</si>
  <si>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</si>
  <si>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</si>
  <si>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</si>
  <si>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</si>
  <si>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</si>
  <si>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</si>
  <si>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</si>
  <si>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</si>
  <si>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</si>
  <si>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</si>
  <si>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</si>
  <si>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</si>
  <si>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</si>
  <si>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</si>
  <si>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</si>
  <si>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</si>
  <si>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</si>
  <si>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</si>
  <si>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</si>
  <si>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</si>
  <si>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</si>
  <si>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</si>
  <si>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</si>
  <si>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</si>
  <si>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</si>
  <si>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</si>
  <si>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</si>
  <si>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</si>
  <si>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</si>
  <si>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</si>
  <si>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</si>
  <si>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</si>
  <si>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</si>
  <si>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</si>
  <si>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</si>
  <si>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</si>
  <si>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</si>
  <si>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</si>
  <si>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</si>
  <si>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</si>
  <si>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</si>
  <si>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</si>
  <si>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</si>
  <si>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</si>
  <si>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</si>
  <si>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</si>
  <si>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</si>
  <si>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</si>
  <si>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</si>
  <si>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</si>
  <si>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</si>
  <si>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</si>
  <si>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</si>
  <si>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</si>
  <si>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</si>
  <si>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</si>
  <si>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</si>
  <si>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</si>
  <si>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</si>
  <si>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</si>
  <si>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</si>
  <si>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</si>
  <si>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</si>
  <si>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</si>
  <si>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</si>
  <si>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</si>
  <si>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</si>
  <si>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</si>
  <si>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</si>
  <si>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</si>
  <si>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</si>
  <si>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</si>
  <si>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</si>
  <si>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</si>
  <si>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</si>
  <si>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</si>
  <si>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</si>
  <si>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</si>
  <si>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</si>
  <si>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</si>
  <si>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</si>
  <si>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</si>
  <si>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</si>
  <si>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</si>
  <si>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</si>
  <si>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</si>
  <si>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</si>
  <si>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</si>
  <si>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</si>
  <si>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</si>
  <si>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</si>
  <si>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</si>
  <si>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</si>
  <si>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</si>
  <si>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</si>
  <si>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</si>
  <si>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</si>
  <si>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</si>
  <si>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</si>
  <si>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</si>
  <si>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</si>
  <si>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</si>
  <si>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</si>
  <si>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</si>
  <si>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</si>
  <si>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</si>
  <si>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</si>
  <si>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</si>
  <si>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</si>
  <si>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</si>
  <si>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</si>
  <si>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</si>
  <si>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</si>
  <si>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</si>
  <si>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</si>
  <si>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</si>
  <si>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</si>
  <si>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</si>
  <si>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</si>
  <si>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</si>
  <si>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</si>
  <si>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</si>
  <si>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</si>
  <si>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</si>
  <si>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</si>
  <si>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</si>
  <si>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</si>
  <si>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</si>
  <si>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</si>
  <si>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</si>
  <si>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</si>
  <si>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</si>
  <si>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</si>
  <si>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</si>
  <si>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</si>
  <si>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</si>
  <si>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</si>
  <si>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</si>
  <si>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</si>
  <si>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</si>
  <si>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</si>
  <si>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</si>
  <si>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</si>
  <si>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</si>
  <si>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</si>
  <si>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</si>
  <si>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</si>
  <si>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</si>
  <si>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</si>
  <si>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</si>
  <si>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</si>
  <si>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</si>
  <si>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</si>
  <si>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</si>
  <si>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</si>
  <si>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</si>
  <si>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</si>
  <si>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</si>
  <si>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</si>
  <si>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</si>
  <si>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</si>
  <si>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</si>
  <si>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</si>
  <si>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</si>
  <si>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</si>
  <si>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</si>
  <si>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</si>
  <si>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</si>
  <si>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</si>
  <si>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</si>
  <si>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</si>
  <si>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</si>
  <si>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</si>
  <si>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</si>
  <si>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</si>
  <si>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</si>
  <si>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</si>
  <si>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</si>
  <si>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</si>
  <si>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</si>
  <si>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</si>
  <si>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</si>
  <si>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</si>
  <si>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</si>
  <si>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</si>
  <si>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</si>
  <si>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</si>
  <si>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</si>
  <si>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</si>
  <si>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</si>
  <si>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</si>
  <si>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</si>
  <si>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</si>
  <si>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</si>
  <si>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</si>
  <si>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</si>
  <si>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</si>
  <si>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</si>
  <si>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</si>
  <si>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</si>
  <si>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</si>
  <si>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</si>
  <si>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</si>
  <si>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</si>
  <si>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</si>
  <si>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</si>
  <si>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</si>
  <si>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</si>
  <si>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</si>
  <si>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</si>
  <si>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</si>
  <si>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</si>
  <si>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</si>
  <si>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</si>
  <si>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</si>
  <si>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</si>
  <si>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</si>
  <si>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</si>
  <si>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</si>
  <si>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</si>
  <si>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</si>
  <si>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</si>
  <si>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</si>
  <si>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</si>
  <si>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</si>
  <si>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</si>
  <si>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</si>
  <si>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</si>
  <si>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</si>
  <si>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</si>
  <si>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</si>
  <si>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</si>
  <si>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</si>
  <si>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</si>
  <si>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</si>
  <si>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</si>
  <si>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</si>
  <si>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</si>
  <si>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</si>
  <si>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</si>
  <si>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</si>
  <si>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</si>
  <si>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</si>
  <si>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</si>
  <si>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</si>
  <si>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</si>
  <si>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</si>
  <si>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</si>
  <si>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</si>
  <si>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</si>
  <si>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</si>
  <si>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</si>
  <si>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</si>
  <si>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</si>
  <si>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</si>
  <si>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</si>
  <si>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</si>
  <si>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</si>
  <si>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</si>
  <si>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</si>
  <si>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</si>
  <si>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</si>
  <si>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</si>
  <si>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</si>
  <si>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</si>
  <si>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</si>
  <si>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</si>
  <si>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</si>
  <si>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</si>
  <si>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</si>
  <si>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</si>
  <si>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</si>
  <si>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</si>
  <si>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</si>
  <si>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</si>
  <si>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</si>
  <si>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</si>
  <si>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</si>
  <si>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</si>
  <si>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</si>
  <si>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</si>
  <si>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</si>
  <si>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</si>
  <si>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</si>
  <si>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</si>
  <si>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</si>
  <si>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</si>
  <si>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</si>
  <si>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</si>
  <si>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</si>
  <si>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</si>
  <si>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</si>
  <si>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</si>
  <si>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</si>
  <si>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</si>
  <si>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</si>
  <si>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</si>
  <si>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</si>
  <si>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</si>
  <si>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</si>
  <si>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</si>
  <si>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</si>
  <si>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</si>
  <si>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</si>
  <si>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</si>
  <si>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</si>
  <si>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</si>
  <si>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</si>
  <si>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</si>
  <si>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</si>
  <si>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</si>
  <si>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</si>
  <si>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</si>
  <si>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</si>
  <si>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</si>
  <si>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</si>
  <si>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</si>
  <si>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</si>
  <si>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</si>
  <si>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</si>
  <si>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</si>
  <si>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</si>
  <si>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</si>
  <si>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</si>
  <si>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</si>
  <si>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</si>
  <si>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</si>
  <si>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</si>
  <si>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</si>
  <si>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</si>
  <si>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</si>
  <si>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</si>
  <si>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</si>
  <si>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</si>
  <si>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</si>
  <si>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</si>
  <si>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</si>
  <si>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</si>
  <si>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</si>
  <si>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</si>
  <si>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</si>
  <si>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</si>
  <si>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</si>
  <si>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</si>
  <si>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</si>
  <si>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</si>
  <si>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</si>
  <si>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</si>
  <si>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</si>
  <si>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</si>
  <si>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</si>
  <si>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</si>
  <si>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</si>
  <si>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</si>
  <si>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</si>
  <si>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</si>
  <si>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</si>
  <si>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</si>
  <si>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</si>
  <si>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</si>
  <si>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</si>
  <si>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</si>
  <si>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</si>
  <si>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</si>
  <si>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</si>
  <si>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</si>
  <si>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</si>
  <si>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</si>
  <si>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</si>
  <si>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</si>
  <si>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</si>
  <si>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</si>
  <si>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</si>
  <si>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</si>
  <si>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</si>
  <si>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</si>
  <si>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</si>
  <si>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</si>
  <si>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</si>
  <si>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</si>
  <si>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</si>
  <si>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</si>
  <si>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</si>
  <si>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</si>
  <si>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</si>
  <si>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</si>
  <si>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</si>
  <si>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</si>
  <si>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</si>
  <si>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</si>
  <si>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</si>
  <si>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</si>
  <si>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</si>
  <si>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</si>
  <si>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</si>
  <si>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</si>
  <si>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</si>
  <si>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</si>
  <si>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</si>
  <si>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</si>
  <si>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</si>
  <si>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</si>
  <si>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</si>
  <si>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</si>
  <si>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</si>
  <si>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</si>
  <si>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</si>
  <si>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</si>
  <si>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</si>
  <si>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</si>
  <si>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</si>
  <si>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</si>
  <si>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</si>
  <si>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</si>
  <si>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</si>
  <si>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</si>
  <si>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</si>
  <si>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</si>
  <si>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</si>
  <si>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</si>
  <si>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</si>
  <si>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</si>
  <si>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</si>
  <si>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</si>
  <si>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</si>
  <si>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</si>
  <si>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</si>
  <si>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</si>
  <si>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</si>
  <si>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</si>
  <si>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</si>
  <si>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</si>
  <si>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</si>
  <si>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</si>
  <si>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</si>
  <si>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</si>
  <si>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</si>
  <si>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</si>
  <si>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</si>
  <si>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</si>
  <si>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</si>
  <si>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</si>
  <si>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</si>
  <si>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</si>
  <si>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</si>
  <si>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</si>
  <si>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</si>
  <si>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</si>
  <si>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</si>
  <si>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</si>
  <si>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</si>
  <si>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</si>
  <si>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</si>
  <si>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</si>
  <si>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</si>
  <si>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</si>
  <si>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</si>
  <si>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</si>
  <si>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</si>
  <si>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</si>
  <si>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</si>
  <si>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</si>
  <si>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</si>
  <si>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</si>
  <si>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</si>
  <si>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</si>
  <si>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</si>
  <si>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</si>
  <si>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</si>
  <si>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</si>
  <si>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</si>
  <si>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</si>
  <si>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</si>
  <si>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</si>
  <si>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</si>
  <si>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</si>
  <si>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</si>
  <si>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</si>
  <si>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</si>
  <si>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</si>
  <si>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</si>
  <si>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</si>
  <si>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</si>
  <si>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</si>
  <si>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</si>
  <si>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</si>
  <si>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</si>
  <si>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</si>
  <si>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</si>
  <si>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</si>
  <si>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</si>
  <si>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</si>
  <si>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</si>
  <si>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</si>
  <si>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</si>
  <si>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</si>
  <si>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</si>
  <si>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</si>
  <si>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</si>
  <si>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</si>
  <si>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</si>
  <si>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</si>
  <si>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</si>
  <si>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</si>
  <si>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</si>
  <si>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</si>
  <si>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</si>
  <si>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</si>
  <si>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</si>
  <si>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</si>
  <si>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</si>
  <si>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</si>
  <si>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</si>
  <si>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</si>
  <si>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</si>
  <si>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</si>
  <si>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</si>
  <si>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</si>
  <si>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</si>
  <si>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</si>
  <si>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</si>
  <si>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</si>
  <si>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</si>
  <si>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</si>
  <si>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</si>
  <si>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</si>
  <si>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</si>
  <si>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</si>
  <si>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</si>
  <si>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</si>
  <si>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</si>
  <si>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</si>
  <si>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</si>
  <si>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</si>
  <si>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</si>
  <si>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</si>
  <si>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</si>
  <si>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</si>
  <si>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</si>
  <si>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</si>
  <si>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</si>
  <si>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</si>
  <si>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</si>
  <si>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</si>
  <si>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</si>
  <si>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</si>
  <si>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</si>
  <si>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</si>
  <si>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</si>
  <si>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</si>
  <si>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</si>
  <si>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</si>
  <si>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</si>
  <si>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</si>
  <si>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</si>
  <si>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</si>
  <si>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</si>
  <si>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</si>
  <si>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</si>
  <si>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</si>
  <si>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</si>
  <si>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</si>
  <si>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</si>
  <si>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</si>
  <si>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</si>
  <si>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</si>
  <si>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</si>
  <si>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</si>
  <si>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</si>
  <si>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</si>
  <si>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</si>
  <si>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</si>
  <si>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</si>
  <si>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</si>
  <si>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</si>
  <si>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</si>
  <si>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</si>
  <si>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</si>
  <si>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</si>
  <si>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</si>
  <si>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</si>
  <si>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</si>
  <si>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</si>
  <si>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</si>
  <si>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</si>
  <si>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</si>
  <si>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</si>
  <si>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</si>
  <si>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</si>
  <si>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</si>
  <si>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</si>
  <si>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</si>
  <si>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</si>
  <si>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</si>
  <si>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</si>
  <si>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</si>
  <si>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</si>
  <si>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</si>
  <si>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</si>
  <si>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</si>
  <si>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</si>
  <si>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</si>
  <si>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</si>
  <si>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</si>
  <si>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</si>
  <si>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</si>
  <si>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</si>
  <si>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</si>
  <si>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</si>
  <si>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</si>
  <si>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</si>
  <si>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</si>
  <si>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</si>
  <si>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</si>
  <si>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</si>
  <si>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</si>
  <si>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</si>
  <si>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</si>
  <si>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</si>
  <si>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</si>
  <si>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</si>
  <si>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</si>
  <si>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</si>
  <si>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</si>
  <si>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</si>
  <si>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</si>
  <si>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</si>
  <si>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</si>
  <si>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</si>
  <si>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</si>
  <si>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</si>
  <si>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</si>
  <si>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</si>
  <si>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</si>
  <si>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</si>
  <si>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</si>
  <si>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</si>
  <si>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</si>
  <si>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</si>
  <si>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</si>
  <si>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</si>
  <si>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</si>
  <si>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</si>
  <si>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</si>
  <si>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</si>
  <si>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</si>
  <si>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</si>
  <si>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</si>
  <si>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</si>
  <si>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</si>
  <si>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</si>
  <si>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</si>
  <si>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</si>
  <si>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</si>
  <si>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</si>
  <si>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</si>
  <si>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</si>
  <si>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</si>
  <si>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</si>
  <si>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</si>
  <si>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</si>
  <si>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</si>
  <si>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</si>
  <si>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</si>
  <si>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</si>
  <si>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</si>
  <si>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</si>
  <si>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</si>
  <si>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</si>
  <si>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</si>
  <si>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</si>
  <si>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</si>
  <si>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</si>
  <si>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</si>
  <si>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</si>
  <si>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</si>
  <si>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</si>
  <si>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</si>
  <si>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</si>
  <si>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</si>
  <si>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</si>
  <si>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</si>
  <si>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</si>
  <si>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</si>
  <si>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</si>
  <si>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</si>
  <si>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</si>
  <si>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</si>
  <si>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</si>
  <si>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</si>
  <si>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</si>
  <si>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</si>
  <si>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</si>
  <si>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</si>
  <si>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</si>
  <si>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</si>
  <si>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</si>
  <si>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</si>
  <si>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</si>
  <si>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</si>
  <si>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</si>
  <si>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</si>
  <si>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</si>
  <si>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</si>
  <si>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</si>
  <si>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</si>
  <si>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</si>
  <si>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</si>
  <si>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</si>
  <si>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</si>
  <si>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</si>
  <si>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</si>
  <si>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</si>
  <si>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</si>
  <si>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</si>
  <si>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</si>
  <si>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</si>
  <si>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</si>
  <si>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</si>
  <si>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</si>
  <si>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</si>
  <si>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</si>
  <si>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</si>
  <si>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</si>
  <si>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</si>
  <si>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</si>
  <si>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</si>
  <si>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</si>
  <si>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</si>
  <si>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</si>
  <si>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</si>
  <si>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</si>
  <si>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</si>
  <si>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</si>
  <si>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</si>
  <si>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</si>
  <si>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</si>
  <si>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</si>
  <si>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</si>
  <si>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</si>
  <si>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</si>
  <si>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</si>
  <si>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</si>
  <si>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</si>
  <si>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</si>
  <si>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</si>
  <si>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</si>
  <si>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</si>
  <si>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</si>
  <si>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</si>
  <si>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</si>
  <si>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</si>
  <si>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</si>
  <si>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</si>
  <si>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</si>
  <si>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</si>
  <si>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</si>
  <si>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</si>
  <si>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</si>
  <si>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</si>
  <si>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</si>
  <si>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</si>
  <si>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</si>
  <si>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</si>
  <si>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</si>
  <si>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</si>
  <si>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</si>
  <si>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</si>
  <si>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</si>
  <si>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</si>
  <si>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</si>
  <si>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</si>
  <si>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</si>
  <si>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</si>
  <si>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</si>
  <si>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</si>
  <si>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</si>
  <si>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</si>
  <si>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</si>
  <si>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</si>
  <si>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</si>
  <si>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</si>
  <si>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</si>
  <si>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</si>
  <si>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</si>
  <si>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</si>
  <si>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</si>
  <si>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</si>
  <si>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</si>
  <si>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</si>
  <si>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</si>
  <si>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</si>
  <si>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</si>
  <si>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</si>
  <si>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</si>
  <si>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</si>
  <si>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</si>
  <si>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</si>
  <si>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</si>
  <si>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</si>
  <si>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</si>
  <si>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</si>
  <si>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</si>
  <si>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</si>
  <si>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</si>
  <si>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</si>
  <si>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</si>
  <si>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</si>
  <si>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</si>
  <si>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</si>
  <si>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</si>
  <si>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</si>
  <si>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</si>
  <si>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</si>
  <si>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</si>
  <si>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</si>
  <si>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</si>
  <si>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</si>
  <si>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</si>
  <si>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</si>
  <si>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</si>
  <si>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</si>
  <si>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</si>
  <si>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</si>
  <si>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</si>
  <si>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</si>
  <si>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</si>
  <si>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</si>
  <si>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</si>
  <si>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</si>
  <si>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</si>
  <si>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</si>
  <si>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</si>
  <si>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</si>
  <si>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</si>
  <si>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</si>
  <si>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</si>
  <si>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</si>
  <si>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</si>
  <si>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</si>
  <si>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</si>
  <si>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</si>
  <si>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</si>
  <si>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</si>
  <si>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</si>
  <si>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</si>
  <si>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</si>
  <si>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</si>
  <si>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</si>
  <si>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</si>
  <si>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</si>
  <si>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</si>
  <si>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</si>
  <si>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</si>
  <si>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</si>
  <si>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</si>
  <si>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</si>
  <si>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</si>
  <si>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</si>
  <si>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</si>
  <si>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</si>
  <si>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</si>
  <si>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</si>
  <si>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</si>
  <si>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</si>
  <si>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</si>
  <si>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</si>
  <si>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</si>
  <si>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</si>
  <si>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</si>
  <si>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</si>
  <si>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</si>
  <si>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</si>
  <si>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</si>
  <si>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</si>
  <si>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</si>
  <si>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</si>
  <si>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</si>
  <si>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</si>
  <si>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</si>
  <si>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</si>
  <si>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</si>
  <si>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</si>
  <si>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</si>
  <si>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</si>
  <si>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</si>
  <si>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</si>
  <si>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</si>
  <si>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</si>
  <si>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</si>
  <si>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</si>
  <si>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</si>
  <si>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</si>
  <si>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</si>
  <si>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</si>
  <si>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</si>
  <si>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</si>
  <si>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</si>
  <si>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</si>
  <si>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</si>
  <si>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</si>
  <si>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</si>
  <si>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</si>
  <si>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</si>
  <si>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</si>
  <si>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</si>
  <si>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</si>
  <si>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</si>
  <si>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</si>
  <si>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</si>
  <si>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</si>
  <si>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</si>
  <si>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</si>
  <si>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</si>
  <si>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</si>
  <si>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</si>
  <si>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</si>
  <si>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</si>
  <si>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</si>
  <si>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</si>
  <si>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</si>
  <si>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</si>
  <si>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</si>
  <si>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</si>
  <si>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</si>
  <si>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</si>
  <si>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</si>
  <si>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</si>
  <si>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</si>
  <si>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</si>
  <si>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</si>
  <si>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</si>
  <si>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</si>
  <si>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</si>
  <si>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</si>
  <si>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</si>
  <si>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</si>
  <si>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</si>
  <si>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</si>
  <si>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</si>
  <si>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</si>
  <si>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</si>
  <si>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</si>
  <si>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</si>
  <si>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</si>
  <si>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</si>
  <si>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</si>
  <si>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</si>
  <si>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</si>
  <si>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</si>
  <si>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</si>
  <si>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</si>
  <si>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</si>
  <si>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</si>
  <si>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</si>
  <si>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</si>
  <si>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</si>
  <si>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</si>
  <si>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</si>
  <si>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</si>
  <si>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</si>
  <si>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</si>
  <si>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</si>
  <si>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</si>
  <si>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</si>
  <si>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</si>
  <si>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</si>
  <si>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</si>
  <si>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</si>
  <si>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</si>
  <si>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</si>
  <si>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</si>
  <si>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</si>
  <si>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</si>
  <si>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</si>
  <si>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</si>
  <si>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</si>
  <si>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</si>
  <si>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</si>
  <si>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</si>
  <si>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</si>
  <si>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</si>
  <si>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</si>
  <si>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</si>
  <si>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</si>
  <si>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</si>
  <si>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</si>
  <si>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</si>
  <si>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</si>
  <si>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</si>
  <si>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</si>
  <si>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</si>
  <si>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</si>
  <si>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</si>
  <si>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</si>
  <si>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</si>
  <si>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</si>
  <si>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</si>
  <si>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</si>
  <si>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</si>
  <si>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</si>
  <si>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</si>
  <si>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</si>
  <si>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</si>
  <si>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</si>
  <si>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</si>
  <si>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</si>
  <si>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</si>
  <si>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</si>
  <si>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</si>
  <si>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</si>
  <si>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</si>
  <si>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</si>
  <si>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</si>
  <si>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</si>
  <si>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</si>
  <si>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</si>
  <si>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</si>
  <si>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</si>
  <si>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</si>
  <si>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</si>
  <si>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</si>
  <si>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</si>
  <si>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</si>
  <si>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</si>
  <si>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</si>
  <si>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</si>
  <si>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</si>
  <si>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</si>
  <si>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</si>
  <si>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</si>
  <si>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</si>
  <si>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</si>
  <si>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</si>
  <si>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</si>
  <si>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</si>
  <si>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</si>
  <si>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</si>
  <si>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</si>
  <si>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</si>
  <si>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</si>
  <si>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</si>
  <si>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</si>
  <si>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</si>
  <si>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</si>
  <si>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</si>
  <si>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</si>
  <si>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</si>
  <si>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</si>
  <si>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</si>
  <si>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</si>
  <si>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</si>
  <si>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</si>
  <si>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</si>
  <si>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</si>
  <si>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</si>
  <si>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</si>
  <si>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</si>
  <si>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</si>
  <si>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</si>
  <si>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</si>
  <si>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</si>
  <si>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</si>
  <si>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</si>
  <si>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</si>
  <si>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</si>
  <si>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</si>
  <si>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</si>
  <si>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</si>
  <si>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</si>
  <si>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</si>
  <si>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</si>
  <si>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</si>
  <si>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</si>
  <si>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</si>
  <si>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</si>
  <si>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</si>
  <si>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</si>
  <si>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</si>
  <si>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</si>
  <si>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</si>
  <si>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</si>
  <si>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</si>
  <si>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</si>
  <si>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</si>
  <si>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</si>
  <si>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</si>
  <si>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</si>
  <si>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</si>
  <si>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</si>
  <si>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</si>
  <si>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</si>
  <si>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</si>
  <si>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</si>
  <si>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</si>
  <si>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</si>
  <si>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</si>
  <si>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</si>
  <si>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</si>
  <si>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</si>
  <si>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</si>
  <si>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</si>
  <si>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</si>
  <si>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</si>
  <si>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</si>
  <si>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</si>
  <si>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</si>
  <si>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</si>
  <si>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</si>
  <si>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</si>
  <si>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</si>
  <si>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</si>
  <si>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</si>
  <si>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</si>
  <si>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</si>
  <si>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</si>
  <si>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</si>
  <si>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</si>
  <si>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</si>
  <si>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</si>
  <si>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</si>
  <si>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</si>
  <si>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</si>
  <si>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</si>
  <si>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</si>
  <si>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</si>
  <si>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</si>
  <si>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</si>
  <si>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</si>
  <si>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</si>
  <si>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</si>
  <si>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</si>
  <si>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</si>
  <si>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</si>
  <si>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</si>
  <si>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</si>
  <si>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</si>
  <si>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</si>
  <si>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</si>
  <si>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</si>
  <si>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</si>
  <si>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</si>
  <si>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</si>
  <si>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</si>
  <si>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</si>
  <si>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</si>
  <si>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</si>
  <si>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</si>
  <si>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</si>
  <si>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</si>
  <si>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</si>
  <si>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</si>
  <si>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</si>
  <si>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</si>
  <si>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</si>
  <si>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</si>
  <si>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</si>
  <si>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</si>
  <si>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</si>
  <si>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</si>
  <si>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</si>
  <si>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</si>
  <si>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</si>
  <si>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</si>
  <si>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</si>
  <si>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</si>
  <si>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</si>
  <si>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</si>
  <si>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</si>
  <si>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</si>
  <si>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</si>
  <si>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</si>
  <si>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</si>
  <si>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</si>
  <si>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</si>
  <si>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</si>
  <si>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</si>
  <si>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</si>
  <si>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</si>
  <si>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</si>
  <si>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</si>
  <si>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</si>
  <si>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</si>
  <si>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</si>
  <si>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</si>
  <si>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</si>
  <si>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</si>
  <si>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</si>
  <si>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</si>
  <si>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</si>
  <si>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</si>
  <si>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</si>
  <si>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</si>
  <si>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</si>
  <si>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</si>
  <si>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</si>
  <si>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</si>
  <si>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</si>
  <si>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</si>
  <si>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</si>
  <si>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</si>
  <si>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</si>
  <si>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</si>
  <si>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</si>
  <si>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</si>
  <si>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</si>
  <si>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</si>
  <si>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</si>
  <si>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</si>
  <si>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</si>
  <si>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</si>
  <si>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</si>
  <si>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</si>
  <si>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</si>
  <si>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</si>
  <si>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</si>
  <si>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</si>
  <si>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</si>
  <si>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</si>
  <si>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</si>
  <si>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</si>
  <si>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</si>
  <si>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</si>
  <si>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</si>
  <si>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</si>
  <si>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</si>
  <si>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</si>
  <si>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</si>
  <si>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</si>
  <si>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</si>
  <si>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</si>
  <si>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</si>
  <si>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</si>
  <si>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</si>
  <si>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</si>
  <si>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</si>
  <si>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</si>
  <si>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</si>
  <si>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</si>
  <si>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</si>
  <si>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</si>
  <si>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</si>
  <si>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</si>
  <si>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</si>
  <si>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</si>
  <si>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</si>
  <si>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</si>
  <si>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</si>
  <si>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</si>
  <si>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</si>
  <si>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</si>
  <si>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</si>
  <si>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</si>
  <si>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</si>
  <si>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</si>
  <si>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</si>
  <si>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</si>
  <si>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</si>
  <si>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</si>
  <si>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</si>
  <si>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</si>
  <si>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</si>
  <si>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</si>
  <si>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</si>
  <si>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</si>
  <si>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</si>
  <si>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</si>
  <si>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</si>
  <si>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</si>
  <si>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</si>
  <si>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</si>
  <si>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</si>
  <si>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</si>
  <si>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</si>
  <si>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</si>
  <si>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</si>
  <si>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</si>
  <si>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</si>
  <si>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</si>
  <si>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</si>
  <si>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</si>
  <si>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</si>
  <si>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</si>
  <si>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</si>
  <si>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</si>
  <si>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</si>
  <si>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</si>
  <si>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</si>
  <si>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</si>
  <si>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</si>
  <si>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</si>
  <si>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</si>
  <si>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</si>
  <si>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</si>
  <si>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</si>
  <si>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</si>
  <si>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</si>
  <si>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</si>
  <si>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</si>
  <si>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</si>
  <si>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</si>
  <si>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</si>
  <si>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</si>
  <si>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</si>
  <si>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</si>
  <si>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</si>
  <si>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</si>
  <si>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</si>
  <si>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</si>
  <si>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</si>
  <si>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</si>
  <si>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</si>
  <si>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</si>
  <si>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</si>
  <si>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</si>
  <si>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</si>
  <si>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</si>
  <si>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</si>
  <si>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</si>
  <si>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</si>
  <si>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</si>
  <si>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</si>
  <si>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</si>
  <si>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</si>
  <si>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</si>
  <si>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</si>
  <si>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</si>
  <si>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</si>
  <si>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</si>
  <si>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</si>
  <si>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</si>
  <si>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</si>
  <si>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</si>
  <si>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</si>
  <si>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</si>
  <si>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</si>
  <si>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</si>
  <si>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</si>
  <si>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</si>
  <si>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</si>
  <si>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</si>
  <si>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</si>
  <si>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</si>
  <si>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</si>
  <si>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</si>
  <si>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</si>
  <si>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</si>
  <si>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</si>
  <si>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</si>
  <si>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</si>
  <si>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</si>
  <si>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</si>
  <si>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</si>
  <si>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</si>
  <si>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</si>
  <si>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</si>
  <si>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</si>
  <si>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</si>
  <si>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</si>
  <si>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</si>
  <si>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</si>
  <si>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</si>
  <si>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</si>
  <si>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</si>
  <si>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</si>
  <si>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</si>
  <si>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</si>
  <si>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</si>
  <si>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</si>
  <si>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</si>
  <si>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</si>
  <si>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</si>
  <si>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</si>
  <si>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</si>
  <si>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</si>
  <si>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</si>
  <si>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</si>
  <si>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</si>
  <si>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</si>
  <si>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</si>
  <si>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</si>
  <si>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</si>
  <si>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</si>
  <si>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</si>
  <si>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</si>
  <si>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</si>
  <si>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</si>
  <si>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</si>
  <si>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</si>
  <si>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</si>
  <si>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</si>
  <si>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</si>
  <si>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</si>
  <si>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</si>
  <si>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</si>
  <si>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</si>
  <si>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</si>
  <si>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</si>
  <si>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</si>
  <si>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</si>
  <si>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</si>
  <si>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</si>
  <si>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</si>
  <si>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</si>
  <si>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</si>
  <si>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</si>
  <si>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</si>
  <si>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</si>
  <si>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</si>
  <si>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</si>
  <si>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</si>
  <si>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</si>
  <si>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</si>
  <si>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</si>
  <si>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</si>
  <si>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</si>
  <si>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</si>
  <si>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</si>
  <si>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</si>
  <si>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</si>
  <si>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</si>
  <si>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</si>
  <si>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</si>
  <si>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</si>
  <si>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</si>
  <si>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</si>
  <si>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</si>
  <si>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</si>
  <si>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</si>
  <si>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</si>
  <si>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</si>
  <si>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</si>
  <si>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</si>
  <si>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</si>
  <si>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</si>
  <si>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</si>
  <si>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</si>
  <si>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</si>
  <si>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</si>
  <si>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</si>
  <si>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</si>
  <si>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</si>
  <si>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</si>
  <si>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</si>
  <si>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</si>
  <si>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</si>
  <si>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</si>
  <si>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</si>
  <si>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</si>
  <si>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</si>
  <si>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</si>
  <si>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</si>
  <si>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</si>
  <si>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</si>
  <si>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</si>
  <si>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</si>
  <si>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</si>
  <si>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</si>
  <si>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</si>
  <si>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</si>
  <si>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</si>
  <si>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</si>
  <si>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</si>
  <si>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</si>
  <si>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</si>
  <si>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</si>
  <si>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</si>
  <si>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</si>
  <si>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</si>
  <si>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</si>
  <si>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</si>
  <si>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</si>
  <si>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</si>
  <si>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</si>
  <si>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</si>
  <si>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</si>
  <si>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</si>
  <si>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</si>
  <si>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</si>
  <si>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</si>
  <si>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</si>
  <si>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</si>
  <si>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</si>
  <si>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</si>
  <si>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</si>
  <si>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</si>
  <si>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</si>
  <si>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</si>
  <si>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</si>
  <si>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</si>
  <si>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</si>
  <si>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</si>
  <si>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</si>
  <si>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</si>
  <si>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</si>
  <si>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</si>
  <si>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</si>
  <si>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</si>
  <si>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</si>
  <si>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</si>
  <si>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</si>
  <si>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</si>
  <si>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</si>
  <si>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</si>
  <si>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</si>
  <si>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</si>
  <si>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</si>
  <si>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</si>
  <si>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</si>
  <si>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</si>
  <si>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</si>
  <si>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</si>
  <si>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</si>
  <si>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</si>
  <si>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</si>
  <si>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</si>
  <si>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</si>
  <si>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</si>
  <si>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</si>
  <si>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</si>
  <si>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</si>
  <si>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</si>
  <si>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</si>
  <si>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</si>
  <si>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</si>
  <si>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</si>
  <si>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</si>
  <si>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</si>
  <si>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</si>
  <si>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</si>
  <si>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</si>
  <si>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</si>
  <si>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</si>
  <si>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</si>
  <si>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</si>
  <si>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</si>
  <si>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</si>
  <si>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</si>
  <si>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</si>
  <si>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</si>
  <si>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</si>
  <si>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</si>
  <si>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</si>
  <si>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</si>
  <si>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</si>
  <si>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</si>
  <si>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</si>
  <si>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</si>
  <si>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</si>
  <si>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</si>
  <si>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</si>
  <si>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</si>
  <si>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</si>
  <si>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</si>
  <si>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</si>
  <si>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</si>
  <si>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</si>
  <si>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</si>
  <si>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</si>
  <si>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</si>
  <si>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</si>
  <si>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</si>
  <si>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</si>
  <si>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</si>
  <si>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</si>
  <si>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</si>
  <si>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</si>
  <si>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</si>
  <si>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</si>
  <si>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</si>
  <si>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</si>
  <si>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</si>
  <si>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</si>
  <si>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</si>
  <si>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</si>
  <si>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</si>
  <si>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</si>
  <si>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</si>
  <si>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</si>
  <si>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</si>
  <si>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</si>
  <si>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</si>
  <si>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</si>
  <si>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</si>
  <si>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</si>
  <si>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</si>
  <si>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</si>
  <si>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</si>
  <si>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</si>
  <si>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</si>
  <si>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</si>
  <si>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</si>
  <si>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</si>
  <si>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</si>
  <si>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</si>
  <si>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</si>
  <si>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</si>
  <si>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</si>
  <si>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</si>
  <si>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</si>
  <si>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</si>
  <si>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</si>
  <si>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</si>
  <si>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</si>
  <si>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</si>
  <si>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</si>
  <si>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</si>
  <si>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</si>
  <si>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</si>
  <si>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</si>
  <si>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</si>
  <si>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</si>
  <si>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</si>
  <si>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</si>
  <si>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</si>
  <si>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</si>
  <si>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</si>
  <si>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</si>
  <si>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</si>
  <si>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</si>
  <si>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</si>
  <si>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</si>
  <si>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</si>
  <si>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</si>
  <si>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</si>
  <si>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</si>
  <si>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</si>
  <si>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</si>
  <si>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</si>
  <si>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</si>
  <si>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</si>
  <si>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</si>
  <si>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</si>
  <si>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</si>
  <si>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</si>
  <si>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</si>
  <si>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</si>
  <si>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</si>
  <si>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</si>
  <si>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</si>
  <si>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</si>
  <si>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</si>
  <si>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</si>
  <si>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</si>
  <si>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</si>
  <si>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</si>
  <si>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</si>
  <si>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</si>
  <si>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</si>
  <si>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</si>
  <si>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</si>
  <si>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</si>
  <si>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</si>
  <si>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</si>
  <si>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</si>
  <si>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</si>
  <si>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</si>
  <si>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</si>
  <si>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</si>
  <si>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</si>
  <si>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</si>
  <si>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</si>
  <si>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</si>
  <si>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</si>
  <si>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</si>
  <si>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</si>
  <si>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</si>
  <si>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</si>
  <si>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</si>
  <si>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</si>
  <si>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</si>
  <si>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</si>
  <si>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</si>
  <si>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</si>
  <si>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</si>
  <si>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</si>
  <si>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</si>
  <si>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</si>
  <si>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</si>
  <si>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</si>
  <si>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</si>
  <si>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</si>
  <si>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</si>
  <si>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</si>
  <si>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</si>
  <si>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</si>
  <si>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</si>
  <si>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</si>
  <si>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</si>
  <si>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</si>
  <si>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</si>
  <si>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</si>
  <si>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</si>
  <si>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</si>
  <si>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</si>
  <si>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</si>
  <si>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</si>
  <si>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</si>
  <si>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</si>
  <si>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</si>
  <si>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</si>
  <si>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</si>
  <si>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</si>
  <si>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</si>
  <si>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</si>
  <si>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</si>
  <si>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</si>
  <si>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</si>
  <si>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</si>
  <si>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</si>
  <si>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</si>
  <si>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</si>
  <si>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</si>
  <si>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</si>
  <si>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</si>
  <si>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</si>
  <si>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</si>
  <si>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</si>
  <si>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</si>
  <si>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</si>
  <si>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</si>
  <si>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</si>
  <si>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</si>
  <si>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</si>
  <si>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</si>
  <si>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</si>
  <si>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</si>
  <si>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</si>
  <si>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</si>
  <si>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</si>
  <si>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</si>
  <si>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</si>
  <si>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</si>
  <si>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</si>
  <si>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</si>
  <si>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</si>
  <si>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</si>
  <si>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</si>
  <si>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</si>
  <si>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</si>
  <si>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</si>
  <si>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</si>
  <si>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</si>
  <si>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</si>
  <si>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</si>
  <si>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</si>
  <si>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</si>
  <si>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</si>
  <si>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</si>
  <si>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</si>
  <si>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</si>
  <si>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</si>
  <si>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</si>
  <si>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</si>
  <si>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</si>
  <si>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</si>
  <si>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</si>
  <si>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</si>
  <si>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</si>
  <si>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</si>
  <si>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</si>
  <si>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</si>
  <si>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</si>
  <si>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</si>
  <si>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</si>
  <si>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</si>
  <si>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</si>
  <si>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</si>
  <si>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</si>
  <si>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</si>
  <si>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</si>
  <si>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</si>
  <si>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</si>
  <si>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</si>
  <si>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</si>
  <si>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</si>
  <si>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</si>
  <si>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</si>
  <si>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</si>
  <si>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</si>
  <si>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</si>
  <si>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</si>
  <si>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</si>
  <si>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</si>
  <si>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</si>
  <si>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</si>
  <si>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</si>
  <si>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</si>
  <si>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</si>
  <si>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</si>
  <si>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</si>
  <si>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</si>
  <si>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</si>
  <si>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</si>
  <si>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</si>
  <si>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</si>
  <si>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</si>
  <si>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</si>
  <si>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</si>
  <si>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</si>
  <si>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</si>
  <si>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</si>
  <si>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</si>
  <si>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</si>
  <si>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</si>
  <si>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</si>
  <si>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</si>
  <si>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</si>
  <si>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</si>
  <si>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</si>
  <si>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</si>
  <si>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</si>
  <si>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</si>
  <si>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</si>
  <si>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</si>
  <si>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</si>
  <si>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</si>
  <si>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</si>
  <si>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</si>
  <si>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</si>
  <si>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</si>
  <si>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</si>
  <si>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</si>
  <si>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</si>
  <si>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</si>
  <si>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</si>
  <si>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</si>
  <si>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</si>
  <si>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</si>
  <si>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</si>
  <si>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</si>
  <si>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</si>
  <si>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</si>
  <si>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</si>
  <si>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</si>
  <si>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</si>
  <si>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</si>
  <si>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</si>
  <si>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</si>
  <si>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</si>
  <si>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</si>
  <si>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</si>
  <si>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</si>
  <si>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</si>
  <si>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</si>
  <si>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</si>
  <si>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</si>
  <si>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</si>
  <si>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</si>
  <si>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</si>
  <si>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</si>
  <si>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</si>
  <si>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</si>
  <si>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</si>
  <si>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</si>
  <si>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</si>
  <si>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</si>
  <si>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</si>
  <si>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</si>
  <si>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</si>
  <si>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</si>
  <si>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</si>
  <si>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</si>
  <si>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</si>
  <si>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</si>
  <si>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</si>
  <si>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</si>
  <si>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</si>
  <si>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</si>
  <si>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</si>
  <si>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</si>
  <si>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</si>
  <si>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</si>
  <si>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</si>
  <si>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</si>
  <si>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</si>
  <si>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</si>
  <si>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</si>
  <si>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</si>
  <si>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</si>
  <si>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</si>
  <si>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</si>
  <si>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</si>
  <si>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</si>
  <si>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</si>
  <si>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</si>
  <si>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</si>
  <si>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</si>
  <si>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</si>
  <si>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</si>
  <si>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</si>
  <si>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</si>
  <si>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</si>
  <si>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</si>
  <si>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</si>
  <si>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</si>
  <si>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</si>
  <si>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</si>
  <si>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</si>
  <si>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</si>
  <si>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</si>
  <si>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</si>
  <si>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</si>
  <si>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</si>
  <si>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</si>
  <si>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</si>
  <si>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</si>
  <si>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</si>
  <si>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</si>
  <si>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</si>
  <si>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</si>
  <si>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</si>
  <si>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</si>
  <si>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</si>
  <si>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</si>
  <si>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</si>
  <si>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</si>
  <si>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</si>
  <si>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</si>
  <si>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</si>
  <si>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</si>
  <si>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</si>
  <si>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</si>
  <si>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</si>
  <si>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</si>
  <si>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</si>
  <si>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</si>
  <si>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</si>
  <si>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</si>
  <si>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</si>
  <si>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</si>
  <si>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</si>
  <si>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</si>
  <si>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</si>
  <si>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</si>
  <si>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</si>
  <si>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</si>
  <si>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</si>
  <si>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</si>
  <si>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</si>
  <si>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</si>
  <si>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</si>
  <si>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</si>
  <si>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</si>
  <si>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</si>
  <si>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</si>
  <si>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</si>
  <si>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</si>
  <si>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</si>
  <si>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</si>
  <si>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</si>
  <si>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</si>
  <si>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</si>
  <si>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</si>
  <si>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</si>
  <si>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</si>
  <si>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</si>
  <si>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</si>
  <si>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</si>
  <si>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</si>
  <si>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</si>
  <si>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</si>
  <si>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</si>
  <si>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</si>
  <si>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</si>
  <si>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</si>
  <si>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</si>
  <si>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</si>
  <si>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</si>
  <si>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</si>
  <si>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</si>
  <si>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</si>
  <si>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</si>
  <si>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</si>
  <si>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</si>
  <si>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</si>
  <si>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</si>
  <si>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</si>
  <si>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</si>
  <si>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</si>
  <si>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</si>
  <si>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</si>
  <si>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</si>
  <si>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</si>
  <si>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</si>
  <si>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</si>
  <si>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</si>
  <si>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</si>
  <si>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</si>
  <si>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</si>
  <si>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</si>
  <si>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</si>
  <si>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</si>
  <si>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</si>
  <si>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</si>
  <si>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</si>
  <si>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</si>
  <si>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</si>
  <si>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</si>
  <si>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</si>
  <si>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</si>
  <si>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</si>
  <si>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</si>
  <si>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</si>
  <si>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</si>
  <si>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</si>
  <si>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</si>
  <si>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</si>
  <si>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</si>
  <si>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</si>
  <si>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</si>
  <si>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</si>
  <si>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</si>
  <si>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</si>
  <si>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</si>
  <si>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</si>
  <si>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</si>
  <si>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</si>
  <si>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</si>
  <si>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</si>
  <si>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</si>
  <si>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</si>
  <si>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</si>
  <si>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</si>
  <si>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</si>
  <si>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</si>
  <si>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</si>
  <si>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</si>
  <si>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</si>
  <si>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</si>
  <si>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</si>
  <si>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</si>
  <si>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</si>
  <si>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</si>
  <si>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</si>
  <si>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</si>
  <si>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</si>
  <si>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</si>
  <si>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</si>
  <si>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</si>
  <si>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</si>
  <si>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</si>
  <si>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</si>
  <si>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</si>
  <si>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</si>
  <si>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</si>
  <si>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</si>
  <si>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</si>
  <si>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</si>
  <si>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</si>
  <si>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</si>
  <si>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</si>
  <si>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</si>
  <si>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</si>
  <si>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</si>
  <si>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</si>
  <si>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</si>
  <si>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</si>
  <si>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</si>
  <si>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</si>
  <si>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</si>
  <si>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</si>
  <si>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</si>
  <si>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</si>
  <si>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</si>
  <si>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</si>
  <si>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</si>
  <si>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</si>
  <si>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</si>
  <si>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</si>
  <si>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</si>
  <si>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</si>
  <si>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</si>
  <si>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</si>
  <si>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</si>
  <si>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</si>
  <si>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</si>
  <si>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</si>
  <si>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</si>
  <si>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</si>
  <si>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</si>
  <si>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</si>
  <si>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</si>
  <si>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</si>
  <si>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</si>
  <si>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</si>
  <si>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</si>
  <si>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</si>
  <si>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</si>
  <si>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</si>
  <si>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</si>
  <si>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</si>
  <si>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</si>
  <si>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</si>
  <si>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</si>
  <si>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</si>
  <si>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</si>
  <si>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</si>
  <si>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</si>
  <si>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</si>
  <si>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</si>
  <si>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</si>
  <si>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</si>
  <si>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</si>
  <si>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</si>
  <si>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</si>
  <si>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</si>
  <si>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</si>
  <si>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</si>
  <si>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</si>
  <si>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</si>
  <si>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</si>
  <si>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</si>
  <si>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</si>
  <si>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</si>
  <si>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</si>
  <si>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</si>
  <si>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</si>
  <si>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</si>
  <si>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</si>
  <si>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</si>
  <si>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</si>
  <si>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</si>
  <si>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</si>
  <si>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</si>
  <si>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</si>
  <si>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</si>
  <si>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</si>
  <si>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</si>
  <si>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</si>
  <si>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</si>
  <si>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</si>
  <si>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</si>
  <si>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</si>
  <si>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</si>
  <si>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</si>
  <si>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</si>
  <si>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</si>
  <si>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</si>
  <si>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</si>
  <si>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</si>
  <si>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</si>
  <si>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</si>
  <si>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</si>
  <si>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</si>
  <si>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</si>
  <si>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</si>
  <si>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</si>
  <si>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</si>
  <si>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</si>
  <si>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</si>
  <si>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</si>
  <si>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</si>
  <si>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</si>
  <si>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</si>
  <si>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</si>
  <si>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</si>
  <si>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</si>
  <si>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</si>
  <si>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</si>
  <si>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</si>
  <si>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</si>
  <si>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</si>
  <si>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</si>
  <si>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</si>
  <si>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</si>
  <si>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</si>
  <si>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</si>
  <si>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</si>
  <si>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</si>
  <si>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</si>
  <si>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</si>
  <si>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</si>
  <si>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</si>
  <si>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</si>
  <si>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</si>
  <si>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</si>
  <si>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</si>
  <si>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</si>
  <si>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</si>
  <si>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</si>
  <si>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</si>
  <si>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</si>
  <si>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</si>
  <si>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</si>
  <si>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</si>
  <si>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</si>
  <si>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</si>
  <si>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</si>
  <si>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</si>
  <si>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</si>
  <si>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</si>
  <si>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</si>
  <si>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</si>
  <si>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</si>
  <si>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</si>
  <si>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</si>
  <si>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</si>
  <si>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</si>
  <si>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</si>
  <si>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</si>
  <si>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</si>
  <si>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</si>
  <si>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</si>
  <si>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</si>
  <si>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</si>
  <si>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</si>
  <si>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</si>
  <si>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</si>
  <si>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</si>
  <si>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</si>
  <si>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</si>
  <si>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</si>
  <si>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</si>
  <si>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</si>
  <si>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</si>
  <si>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</si>
  <si>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</si>
  <si>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</si>
  <si>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</si>
  <si>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</si>
  <si>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</si>
  <si>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</si>
  <si>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</si>
  <si>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</si>
  <si>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</si>
  <si>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</si>
  <si>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</si>
  <si>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</si>
  <si>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</si>
  <si>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</si>
  <si>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</si>
  <si>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</si>
  <si>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</si>
  <si>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</si>
  <si>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</si>
  <si>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</si>
  <si>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</si>
  <si>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</si>
  <si>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</si>
  <si>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</si>
  <si>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</si>
  <si>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</si>
  <si>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</si>
  <si>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</si>
  <si>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</si>
  <si>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</si>
  <si>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</si>
  <si>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</si>
  <si>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</si>
  <si>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</si>
  <si>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</si>
  <si>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</si>
  <si>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</si>
  <si>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</si>
  <si>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</si>
  <si>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</si>
  <si>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</si>
  <si>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</si>
  <si>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</si>
  <si>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</si>
  <si>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</si>
  <si>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</si>
  <si>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</si>
  <si>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</si>
  <si>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</si>
  <si>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</si>
  <si>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</si>
  <si>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</si>
  <si>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</si>
  <si>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</si>
  <si>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</si>
  <si>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</si>
  <si>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</si>
  <si>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</si>
  <si>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</si>
  <si>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</si>
  <si>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</si>
  <si>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</si>
  <si>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</si>
  <si>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</si>
  <si>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</si>
  <si>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</si>
  <si>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</si>
  <si>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</si>
  <si>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</si>
  <si>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</si>
  <si>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</si>
  <si>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</si>
  <si>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</si>
  <si>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</si>
  <si>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</si>
  <si>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</si>
  <si>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</si>
  <si>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</si>
  <si>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</si>
  <si>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</si>
  <si>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</si>
  <si>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</si>
  <si>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</si>
  <si>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</si>
  <si>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</si>
  <si>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</si>
  <si>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</si>
  <si>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</si>
  <si>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</si>
  <si>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</si>
  <si>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</si>
  <si>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</si>
  <si>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</si>
  <si>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</si>
  <si>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</si>
  <si>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</si>
  <si>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</si>
  <si>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</si>
  <si>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</si>
  <si>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</si>
  <si>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</si>
  <si>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</si>
  <si>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</si>
  <si>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</si>
  <si>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</si>
  <si>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</si>
  <si>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</si>
  <si>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</si>
  <si>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</si>
  <si>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</si>
  <si>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</si>
  <si>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</si>
  <si>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</si>
  <si>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</si>
  <si>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</si>
  <si>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</si>
  <si>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</si>
  <si>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</si>
  <si>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</si>
  <si>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</si>
  <si>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</si>
  <si>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</si>
  <si>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</si>
  <si>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</si>
  <si>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</si>
  <si>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</si>
  <si>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</si>
  <si>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</si>
  <si>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</si>
  <si>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</si>
  <si>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</si>
  <si>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</si>
  <si>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</si>
  <si>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</si>
  <si>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</si>
  <si>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</si>
  <si>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</si>
  <si>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</si>
  <si>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</si>
  <si>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</si>
  <si>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</si>
  <si>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</si>
  <si>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</si>
  <si>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</si>
  <si>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</si>
  <si>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</si>
  <si>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</si>
  <si>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</si>
  <si>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</si>
  <si>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</si>
  <si>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</si>
  <si>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</si>
  <si>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</si>
  <si>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</si>
  <si>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</si>
  <si>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</si>
  <si>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</si>
  <si>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</si>
  <si>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</si>
  <si>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</si>
  <si>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</si>
  <si>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</si>
  <si>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</si>
  <si>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</si>
  <si>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</si>
  <si>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</si>
  <si>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</si>
  <si>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</si>
  <si>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</si>
  <si>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</si>
  <si>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</si>
  <si>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</si>
  <si>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</si>
  <si>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</si>
  <si>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</si>
  <si>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</si>
  <si>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</si>
  <si>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</si>
  <si>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</si>
  <si>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</si>
  <si>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</si>
  <si>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</si>
  <si>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</si>
  <si>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</si>
  <si>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</si>
  <si>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</si>
  <si>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</si>
  <si>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</si>
  <si>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</si>
  <si>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</si>
  <si>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</si>
  <si>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</si>
  <si>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</si>
  <si>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</si>
  <si>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</si>
  <si>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</si>
  <si>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</si>
  <si>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</si>
  <si>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</si>
  <si>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</si>
  <si>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</si>
  <si>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</si>
  <si>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</si>
  <si>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</si>
  <si>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</si>
  <si>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</si>
  <si>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</si>
  <si>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</si>
  <si>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</si>
  <si>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</si>
  <si>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</si>
  <si>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</si>
  <si>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</si>
  <si>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</si>
  <si>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</si>
  <si>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</si>
  <si>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</si>
  <si>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</si>
  <si>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</si>
  <si>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</si>
  <si>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</si>
  <si>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</si>
  <si>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</si>
  <si>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</si>
  <si>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</si>
  <si>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</si>
  <si>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</si>
  <si>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</si>
  <si>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</si>
  <si>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</si>
  <si>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</si>
  <si>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</si>
  <si>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</si>
  <si>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</si>
  <si>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</si>
  <si>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</si>
  <si>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</si>
  <si>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</si>
  <si>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</si>
  <si>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</si>
  <si>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</si>
  <si>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</si>
  <si>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</si>
  <si>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</si>
  <si>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</si>
  <si>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</si>
  <si>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</si>
  <si>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</si>
  <si>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</si>
  <si>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</si>
  <si>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</si>
  <si>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</si>
  <si>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</si>
  <si>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</si>
  <si>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</si>
  <si>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</si>
  <si>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</si>
  <si>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</si>
  <si>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</si>
  <si>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</si>
  <si>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</si>
  <si>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</si>
  <si>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</si>
  <si>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</si>
  <si>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</si>
  <si>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</si>
  <si>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</si>
  <si>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</si>
  <si>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</si>
  <si>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</si>
  <si>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</si>
  <si>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</si>
  <si>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</si>
  <si>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</si>
  <si>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</si>
  <si>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</si>
  <si>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</si>
  <si>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</si>
  <si>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</si>
  <si>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</si>
  <si>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</si>
  <si>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</si>
  <si>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</si>
  <si>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</si>
  <si>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</si>
  <si>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</si>
  <si>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</si>
  <si>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</si>
  <si>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</si>
  <si>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</si>
  <si>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</si>
  <si>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</si>
  <si>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</si>
  <si>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</si>
  <si>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</si>
  <si>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</si>
  <si>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</si>
  <si>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</si>
  <si>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</si>
  <si>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</si>
  <si>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</si>
  <si>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</si>
  <si>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</si>
  <si>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</si>
  <si>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</si>
  <si>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</si>
  <si>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</si>
  <si>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</si>
  <si>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</si>
  <si>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</si>
  <si>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</si>
  <si>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</si>
  <si>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</si>
  <si>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</si>
  <si>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</si>
  <si>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</si>
  <si>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</si>
  <si>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</si>
  <si>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</si>
  <si>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</si>
  <si>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</si>
  <si>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</si>
  <si>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</si>
  <si>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</si>
  <si>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</si>
  <si>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</si>
  <si>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</si>
  <si>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</si>
  <si>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</si>
  <si>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</si>
  <si>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</si>
  <si>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</si>
  <si>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</si>
  <si>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</si>
  <si>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</si>
  <si>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</si>
  <si>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</si>
  <si>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</si>
  <si>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</si>
  <si>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</si>
  <si>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</si>
  <si>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</si>
  <si>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</si>
  <si>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</si>
  <si>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</si>
  <si>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</si>
  <si>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</si>
  <si>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</si>
  <si>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</si>
  <si>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</si>
  <si>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</si>
  <si>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</si>
  <si>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</si>
  <si>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</si>
  <si>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</si>
  <si>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</si>
  <si>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</si>
  <si>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</si>
  <si>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</si>
  <si>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</si>
  <si>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</si>
  <si>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</si>
  <si>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</si>
  <si>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</si>
  <si>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</si>
  <si>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</si>
  <si>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</si>
  <si>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</si>
  <si>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</si>
  <si>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</si>
  <si>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</si>
  <si>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</si>
  <si>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</si>
  <si>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</si>
  <si>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</si>
  <si>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</si>
  <si>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</si>
  <si>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</si>
  <si>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</si>
  <si>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</si>
  <si>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</si>
  <si>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</si>
  <si>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</si>
  <si>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</si>
  <si>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</si>
  <si>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</si>
  <si>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</si>
  <si>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</si>
  <si>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</si>
  <si>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</si>
  <si>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</si>
  <si>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</si>
  <si>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</si>
  <si>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</si>
  <si>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</si>
  <si>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</si>
  <si>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</si>
  <si>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</si>
  <si>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</si>
  <si>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</si>
  <si>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</si>
  <si>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</si>
  <si>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</si>
  <si>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</si>
  <si>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</si>
  <si>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</si>
  <si>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</si>
  <si>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</si>
  <si>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</si>
  <si>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</si>
  <si>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</si>
  <si>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</si>
  <si>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</si>
  <si>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</si>
  <si>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</si>
  <si>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</si>
  <si>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</si>
  <si>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</si>
  <si>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</si>
  <si>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</si>
  <si>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</si>
  <si>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</si>
  <si>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</si>
  <si>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</si>
  <si>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</si>
  <si>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</si>
  <si>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</si>
  <si>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</si>
  <si>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</si>
  <si>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</si>
  <si>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</si>
  <si>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</si>
  <si>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</si>
  <si>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</si>
  <si>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</si>
  <si>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</si>
  <si>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</si>
  <si>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</si>
  <si>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</si>
  <si>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</si>
  <si>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</si>
  <si>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</si>
  <si>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</si>
  <si>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</si>
  <si>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</si>
  <si>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</si>
  <si>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</si>
  <si>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</si>
  <si>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</si>
  <si>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</si>
  <si>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</si>
  <si>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</si>
  <si>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</si>
  <si>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</si>
  <si>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</si>
  <si>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</si>
  <si>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</si>
  <si>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</si>
  <si>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</si>
  <si>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</si>
  <si>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</si>
  <si>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</si>
  <si>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</si>
  <si>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</si>
  <si>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</si>
  <si>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</si>
  <si>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</si>
  <si>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</si>
  <si>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</si>
  <si>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</si>
  <si>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</si>
  <si>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</si>
  <si>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</si>
  <si>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</si>
  <si>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</si>
  <si>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</si>
  <si>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</si>
  <si>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</si>
  <si>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</si>
  <si>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</si>
  <si>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</si>
  <si>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</si>
  <si>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</si>
  <si>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</si>
  <si>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</si>
  <si>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</si>
  <si>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</si>
  <si>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</si>
  <si>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</si>
  <si>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</si>
  <si>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</si>
  <si>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</si>
  <si>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</si>
  <si>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</si>
  <si>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</si>
  <si>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</si>
  <si>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</si>
  <si>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</si>
  <si>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</si>
  <si>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</si>
  <si>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</si>
  <si>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</si>
  <si>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</si>
  <si>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</si>
  <si>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</si>
  <si>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</si>
  <si>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</si>
  <si>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</si>
  <si>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</si>
  <si>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</si>
  <si>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</si>
  <si>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</si>
  <si>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</si>
  <si>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</si>
  <si>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</si>
  <si>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</si>
  <si>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</si>
  <si>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</si>
  <si>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</si>
  <si>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</si>
  <si>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</si>
  <si>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</si>
  <si>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</si>
  <si>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</si>
  <si>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</si>
  <si>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</si>
  <si>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</si>
  <si>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</si>
  <si>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</si>
  <si>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</si>
  <si>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</si>
  <si>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</si>
  <si>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</si>
  <si>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</si>
  <si>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</si>
  <si>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</si>
  <si>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</si>
  <si>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</si>
  <si>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</si>
  <si>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</si>
  <si>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</si>
  <si>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</si>
  <si>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</si>
  <si>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</si>
  <si>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</si>
  <si>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</si>
  <si>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</si>
  <si>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</si>
  <si>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</si>
  <si>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</si>
  <si>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</si>
  <si>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</si>
  <si>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</si>
  <si>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</si>
  <si>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</si>
  <si>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</si>
  <si>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</si>
  <si>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</si>
  <si>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</si>
  <si>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</si>
  <si>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</si>
  <si>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</si>
  <si>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</si>
  <si>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</si>
  <si>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</si>
  <si>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</si>
  <si>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</si>
  <si>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</si>
  <si>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</si>
  <si>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</si>
  <si>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</si>
  <si>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</si>
  <si>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</si>
  <si>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</si>
  <si>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</si>
  <si>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</si>
  <si>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</si>
  <si>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</si>
  <si>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</si>
  <si>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</si>
  <si>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</si>
  <si>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</si>
  <si>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</si>
  <si>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</si>
  <si>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</si>
  <si>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</si>
  <si>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</si>
  <si>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</si>
  <si>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</si>
  <si>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</si>
  <si>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</si>
  <si>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</si>
  <si>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</si>
  <si>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</si>
  <si>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</si>
  <si>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</si>
  <si>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</si>
  <si>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</si>
  <si>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</si>
  <si>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</si>
  <si>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</si>
  <si>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</si>
  <si>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</si>
  <si>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</si>
  <si>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</si>
  <si>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</si>
  <si>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</si>
  <si>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</si>
  <si>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</si>
  <si>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</si>
  <si>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</si>
  <si>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</si>
  <si>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</si>
  <si>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</si>
  <si>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</si>
  <si>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</si>
  <si>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</si>
  <si>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</si>
  <si>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</si>
  <si>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</si>
  <si>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</si>
  <si>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</si>
  <si>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</si>
  <si>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</si>
  <si>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</si>
  <si>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</si>
  <si>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</si>
  <si>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</si>
  <si>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</si>
  <si>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</si>
  <si>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</si>
  <si>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</si>
  <si>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</si>
  <si>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</si>
  <si>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</si>
  <si>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</si>
  <si>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</si>
  <si>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</si>
  <si>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</si>
  <si>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</si>
  <si>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</si>
  <si>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</si>
  <si>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</si>
  <si>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</si>
  <si>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</si>
  <si>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</si>
  <si>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</si>
  <si>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</si>
  <si>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</si>
  <si>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</si>
  <si>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</si>
  <si>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</si>
  <si>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</si>
  <si>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</si>
  <si>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</si>
  <si>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</si>
  <si>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</si>
  <si>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</si>
  <si>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</si>
  <si>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</si>
  <si>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</si>
  <si>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</si>
  <si>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</si>
  <si>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</si>
  <si>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</si>
  <si>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</si>
  <si>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</si>
  <si>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</si>
  <si>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</si>
  <si>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</si>
  <si>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</si>
  <si>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</si>
  <si>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</si>
  <si>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</si>
  <si>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</si>
  <si>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</si>
  <si>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</si>
  <si>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</si>
  <si>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</si>
  <si>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</si>
  <si>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</si>
  <si>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</si>
  <si>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</si>
  <si>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</si>
  <si>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</si>
  <si>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</si>
  <si>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</si>
  <si>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</si>
  <si>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</si>
  <si>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</si>
  <si>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</si>
  <si>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</si>
  <si>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</si>
  <si>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</si>
  <si>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</si>
  <si>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</si>
  <si>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</si>
  <si>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</si>
  <si>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</si>
  <si>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</si>
  <si>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</si>
  <si>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</si>
  <si>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</si>
  <si>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</si>
  <si>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</si>
  <si>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</si>
  <si>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</si>
  <si>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</si>
  <si>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</si>
  <si>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</si>
  <si>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</si>
  <si>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</si>
  <si>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</si>
  <si>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</si>
  <si>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</si>
  <si>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</si>
  <si>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</si>
  <si>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</si>
  <si>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</si>
  <si>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</si>
  <si>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</si>
  <si>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</si>
  <si>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</si>
  <si>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</si>
  <si>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</si>
  <si>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</si>
  <si>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</si>
  <si>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</si>
  <si>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</si>
  <si>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</si>
  <si>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</si>
  <si>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</si>
  <si>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</si>
  <si>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</si>
  <si>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</si>
  <si>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</si>
  <si>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</si>
  <si>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</si>
  <si>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</si>
  <si>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</si>
  <si>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</si>
  <si>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</si>
  <si>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</si>
  <si>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</si>
  <si>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</si>
  <si>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</si>
  <si>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</si>
  <si>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</si>
  <si>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</si>
  <si>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</si>
  <si>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</si>
  <si>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</si>
  <si>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</si>
  <si>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</si>
  <si>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</si>
  <si>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</si>
  <si>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</si>
  <si>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</si>
  <si>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</si>
  <si>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</si>
  <si>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</si>
  <si>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</si>
  <si>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</si>
  <si>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</si>
  <si>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</si>
  <si>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</si>
  <si>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</si>
  <si>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</si>
  <si>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</si>
  <si>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</si>
  <si>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</si>
  <si>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</si>
  <si>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</si>
  <si>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</si>
  <si>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</si>
  <si>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</si>
  <si>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</si>
  <si>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</si>
  <si>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</si>
  <si>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</si>
  <si>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</si>
  <si>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</si>
  <si>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</si>
  <si>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</si>
  <si>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</si>
  <si>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</si>
  <si>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</si>
  <si>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</si>
  <si>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</si>
  <si>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</si>
  <si>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</si>
  <si>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</si>
  <si>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</si>
  <si>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</si>
  <si>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</si>
  <si>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</si>
  <si>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</si>
  <si>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</si>
  <si>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</si>
  <si>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</si>
  <si>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</si>
  <si>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</si>
  <si>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</si>
  <si>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</si>
  <si>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</si>
  <si>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</si>
  <si>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</si>
  <si>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</si>
  <si>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</si>
  <si>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</si>
  <si>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</si>
  <si>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</si>
  <si>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</si>
  <si>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</si>
  <si>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</si>
  <si>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</si>
  <si>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</si>
  <si>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</si>
  <si>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</si>
  <si>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</si>
  <si>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</si>
  <si>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</si>
  <si>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</si>
  <si>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</si>
  <si>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</si>
  <si>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</si>
  <si>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</si>
  <si>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</si>
  <si>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</si>
  <si>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</si>
  <si>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</si>
  <si>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</si>
  <si>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</si>
  <si>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</si>
  <si>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</si>
  <si>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</si>
  <si>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</si>
  <si>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</si>
  <si>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</si>
  <si>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</si>
  <si>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</si>
  <si>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</si>
  <si>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</si>
  <si>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</si>
  <si>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</si>
  <si>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</si>
  <si>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</si>
  <si>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</si>
  <si>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</si>
  <si>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</si>
  <si>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</si>
  <si>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</si>
  <si>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</si>
  <si>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</si>
  <si>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</si>
  <si>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</si>
  <si>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</si>
  <si>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</si>
  <si>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</si>
  <si>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</si>
  <si>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</si>
  <si>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</si>
  <si>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</si>
  <si>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</si>
  <si>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</si>
  <si>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</si>
  <si>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</si>
  <si>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</si>
  <si>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</si>
  <si>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</si>
  <si>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</si>
  <si>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</si>
  <si>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</si>
  <si>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</si>
  <si>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</si>
  <si>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</si>
  <si>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</si>
  <si>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</si>
  <si>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</si>
  <si>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</si>
  <si>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</si>
  <si>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</si>
  <si>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</si>
  <si>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</si>
  <si>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</si>
  <si>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</si>
  <si>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</si>
  <si>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</si>
  <si>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</si>
  <si>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</si>
  <si>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</si>
  <si>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</si>
  <si>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</si>
  <si>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</si>
  <si>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</si>
  <si>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</si>
  <si>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</si>
  <si>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</si>
  <si>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</si>
  <si>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</si>
  <si>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</si>
  <si>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</si>
  <si>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</si>
  <si>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</si>
  <si>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</si>
  <si>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</si>
  <si>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</si>
  <si>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</si>
  <si>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</si>
  <si>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</si>
  <si>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</si>
  <si>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</si>
  <si>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</si>
  <si>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</si>
  <si>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</si>
  <si>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</si>
  <si>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</si>
  <si>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</si>
  <si>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</si>
  <si>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</si>
  <si>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</si>
  <si>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</si>
  <si>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</si>
  <si>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</si>
  <si>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</si>
  <si>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</si>
  <si>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</si>
  <si>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</si>
  <si>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</si>
  <si>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</si>
  <si>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</si>
  <si>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</si>
  <si>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</si>
  <si>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</si>
  <si>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</si>
  <si>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</si>
  <si>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</si>
  <si>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</si>
  <si>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</si>
  <si>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</si>
  <si>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</si>
  <si>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</si>
  <si>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</si>
  <si>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</si>
  <si>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</si>
  <si>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</si>
  <si>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</si>
  <si>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</si>
  <si>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</si>
  <si>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</si>
  <si>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</si>
  <si>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</si>
  <si>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</si>
  <si>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</si>
  <si>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</si>
  <si>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</si>
  <si>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</si>
  <si>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</si>
  <si>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</si>
  <si>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</si>
  <si>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</si>
  <si>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</si>
  <si>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</si>
  <si>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</si>
  <si>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</si>
  <si>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</si>
  <si>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</si>
  <si>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</si>
  <si>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</si>
  <si>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</si>
  <si>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</si>
  <si>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</si>
  <si>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</si>
  <si>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</si>
  <si>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</si>
  <si>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</si>
  <si>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</si>
  <si>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</si>
  <si>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</si>
  <si>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</si>
  <si>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</si>
  <si>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</si>
  <si>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</si>
  <si>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</si>
  <si>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</si>
  <si>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</si>
  <si>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</si>
  <si>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</si>
  <si>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</si>
  <si>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</si>
  <si>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</si>
  <si>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</si>
  <si>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</si>
  <si>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</si>
  <si>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</si>
  <si>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</si>
  <si>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</si>
  <si>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</si>
  <si>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</si>
  <si>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</si>
  <si>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</si>
  <si>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</si>
  <si>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</si>
  <si>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</si>
  <si>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</si>
  <si>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</si>
  <si>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</si>
  <si>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</si>
  <si>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</si>
  <si>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</si>
  <si>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</si>
  <si>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</si>
  <si>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</si>
  <si>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</si>
  <si>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</si>
  <si>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</si>
  <si>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</si>
  <si>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</si>
  <si>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</si>
  <si>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</si>
  <si>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</si>
  <si>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</si>
  <si>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</si>
  <si>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</si>
  <si>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</si>
  <si>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</si>
  <si>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</si>
  <si>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</si>
  <si>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</si>
  <si>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</si>
  <si>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</si>
  <si>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</si>
  <si>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</si>
  <si>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</si>
  <si>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</si>
  <si>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</si>
  <si>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</si>
  <si>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</si>
  <si>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</si>
  <si>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</si>
  <si>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</si>
  <si>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</si>
  <si>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</si>
  <si>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</si>
  <si>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</si>
  <si>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</si>
  <si>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</si>
  <si>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</si>
  <si>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</si>
  <si>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</si>
  <si>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</si>
  <si>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</si>
  <si>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</si>
  <si>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</si>
  <si>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</si>
  <si>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</si>
  <si>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</si>
  <si>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</si>
  <si>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</si>
  <si>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</si>
  <si>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</si>
  <si>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</si>
  <si>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</si>
  <si>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</si>
  <si>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</si>
  <si>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</si>
  <si>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</si>
  <si>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</si>
  <si>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</si>
  <si>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</si>
  <si>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</si>
  <si>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</si>
  <si>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</si>
  <si>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</si>
  <si>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</si>
  <si>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</si>
  <si>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</si>
  <si>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</si>
  <si>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</si>
  <si>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</si>
  <si>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</si>
  <si>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</si>
  <si>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</si>
  <si>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</si>
  <si>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</si>
  <si>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</si>
  <si>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</si>
  <si>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</si>
  <si>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</si>
  <si>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</si>
  <si>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</si>
  <si>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</si>
  <si>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</si>
  <si>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</si>
  <si>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</si>
  <si>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</si>
  <si>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</si>
  <si>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</si>
  <si>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</si>
  <si>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</si>
  <si>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</si>
  <si>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</si>
  <si>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</si>
  <si>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</si>
  <si>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</si>
  <si>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</si>
  <si>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</si>
  <si>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</si>
  <si>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</si>
  <si>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</si>
  <si>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</si>
  <si>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</si>
  <si>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</si>
  <si>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</si>
  <si>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</si>
  <si>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</si>
  <si>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</si>
  <si>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</si>
  <si>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</si>
  <si>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</si>
  <si>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</si>
  <si>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</si>
  <si>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</si>
  <si>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</si>
  <si>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</si>
  <si>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</si>
  <si>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</si>
  <si>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</si>
  <si>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</si>
  <si>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</si>
  <si>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</si>
  <si>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</si>
  <si>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</si>
  <si>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</si>
  <si>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</si>
  <si>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</si>
  <si>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</si>
  <si>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</si>
  <si>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</si>
  <si>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</si>
  <si>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</si>
  <si>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</si>
  <si>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</si>
  <si>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</si>
  <si>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</si>
  <si>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</si>
  <si>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</si>
  <si>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</si>
  <si>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</si>
  <si>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</si>
  <si>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</si>
  <si>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</si>
  <si>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</si>
  <si>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</si>
  <si>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</si>
  <si>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</si>
  <si>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</si>
  <si>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</si>
  <si>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</si>
  <si>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</si>
  <si>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</si>
  <si>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</si>
  <si>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</si>
  <si>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</si>
  <si>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</si>
  <si>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</si>
  <si>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</si>
  <si>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</si>
  <si>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</si>
  <si>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</si>
  <si>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</si>
  <si>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</si>
  <si>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</si>
  <si>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</si>
  <si>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</si>
  <si>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</si>
  <si>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</si>
  <si>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</si>
  <si>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</si>
  <si>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</si>
  <si>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</si>
  <si>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</si>
  <si>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</si>
  <si>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</si>
  <si>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</si>
  <si>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</si>
  <si>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</si>
  <si>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</si>
  <si>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</si>
  <si>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</si>
  <si>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</si>
  <si>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</si>
  <si>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</si>
  <si>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</si>
  <si>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</si>
  <si>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</si>
  <si>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</si>
  <si>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</si>
  <si>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</si>
  <si>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</si>
  <si>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</si>
  <si>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</si>
  <si>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</si>
  <si>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</si>
  <si>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</si>
  <si>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</si>
  <si>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</si>
  <si>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</si>
  <si>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</si>
  <si>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</si>
  <si>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</si>
  <si>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</si>
  <si>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</si>
  <si>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</si>
  <si>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</si>
  <si>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</si>
  <si>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</si>
  <si>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</si>
  <si>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</si>
  <si>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</si>
  <si>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</si>
  <si>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</si>
  <si>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</si>
  <si>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</si>
  <si>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</si>
  <si>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</si>
  <si>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</si>
  <si>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</si>
  <si>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</si>
  <si>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</si>
  <si>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</si>
  <si>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</si>
  <si>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</si>
  <si>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</si>
  <si>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</si>
  <si>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</si>
  <si>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</si>
  <si>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</si>
  <si>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</si>
  <si>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</si>
  <si>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</si>
  <si>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</si>
  <si>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</si>
  <si>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</si>
  <si>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</si>
  <si>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</si>
  <si>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</si>
  <si>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</si>
  <si>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</si>
  <si>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</si>
  <si>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</si>
  <si>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</si>
  <si>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</si>
  <si>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</si>
  <si>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</si>
  <si>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</si>
  <si>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</si>
  <si>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</si>
  <si>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</si>
  <si>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</si>
  <si>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</si>
  <si>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</si>
  <si>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</si>
  <si>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</si>
  <si>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</si>
  <si>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</si>
  <si>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</si>
  <si>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</si>
  <si>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</si>
  <si>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</si>
  <si>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</si>
  <si>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</si>
  <si>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</si>
  <si>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</si>
  <si>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</si>
  <si>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</si>
  <si>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</si>
  <si>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</si>
  <si>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</si>
  <si>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</si>
  <si>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</si>
  <si>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</si>
  <si>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</si>
  <si>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</si>
  <si>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</si>
  <si>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</si>
  <si>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</si>
  <si>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</si>
  <si>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</si>
  <si>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</si>
  <si>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</si>
  <si>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</si>
  <si>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</si>
  <si>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</si>
  <si>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</si>
  <si>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</si>
  <si>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</si>
  <si>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</si>
  <si>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</si>
  <si>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</si>
  <si>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</si>
  <si>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</si>
  <si>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</si>
  <si>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</si>
  <si>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</si>
  <si>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</si>
  <si>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</si>
  <si>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</si>
  <si>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</si>
  <si>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</si>
  <si>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</si>
  <si>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</si>
  <si>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</si>
  <si>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</si>
  <si>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</si>
  <si>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</si>
  <si>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</si>
  <si>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</si>
  <si>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</si>
  <si>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</si>
  <si>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</si>
  <si>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</si>
  <si>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</si>
  <si>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</si>
  <si>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</si>
  <si>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</si>
  <si>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</si>
  <si>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</si>
  <si>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</si>
  <si>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</si>
  <si>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</si>
  <si>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</si>
  <si>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</si>
  <si>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</si>
  <si>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</si>
  <si>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</si>
  <si>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</si>
  <si>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</si>
  <si>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</si>
  <si>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</si>
  <si>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</si>
  <si>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</si>
  <si>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</si>
  <si>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</si>
  <si>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</si>
  <si>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</si>
  <si>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</si>
  <si>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</si>
  <si>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</si>
  <si>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</si>
  <si>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</si>
  <si>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</si>
  <si>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</si>
  <si>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</si>
  <si>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</si>
  <si>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</si>
  <si>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</si>
  <si>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</si>
  <si>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</si>
  <si>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</si>
  <si>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</si>
  <si>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</si>
  <si>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</si>
  <si>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</si>
  <si>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</si>
  <si>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</si>
  <si>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</si>
  <si>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</si>
  <si>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</si>
  <si>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</si>
  <si>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</si>
  <si>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</si>
  <si>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</si>
  <si>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</si>
  <si>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</si>
  <si>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</si>
  <si>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</si>
  <si>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</si>
  <si>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</si>
  <si>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</si>
  <si>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</si>
  <si>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</si>
  <si>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</si>
  <si>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</si>
  <si>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</si>
  <si>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</si>
  <si>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</si>
  <si>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</si>
  <si>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</si>
  <si>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</si>
  <si>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</si>
  <si>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</si>
  <si>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</si>
  <si>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</si>
  <si>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</si>
  <si>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</si>
  <si>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</si>
  <si>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</si>
  <si>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</si>
  <si>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</si>
  <si>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</si>
  <si>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</si>
  <si>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</si>
  <si>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</si>
  <si>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</si>
  <si>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</si>
  <si>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</si>
  <si>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</si>
  <si>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</si>
  <si>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</si>
  <si>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</si>
  <si>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</si>
  <si>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</si>
  <si>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</si>
  <si>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</si>
  <si>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</si>
  <si>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</si>
  <si>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</si>
  <si>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</si>
  <si>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</si>
  <si>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</si>
  <si>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</si>
  <si>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</si>
  <si>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</si>
  <si>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</si>
  <si>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</si>
  <si>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</si>
  <si>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</si>
  <si>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</si>
  <si>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</si>
  <si>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</si>
  <si>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</si>
  <si>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</si>
  <si>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</si>
  <si>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</si>
  <si>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</si>
  <si>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</si>
  <si>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</si>
  <si>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</si>
  <si>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</si>
  <si>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</si>
  <si>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</si>
  <si>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</si>
  <si>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</si>
  <si>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</si>
  <si>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</si>
  <si>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</si>
  <si>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</si>
  <si>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</si>
  <si>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</si>
  <si>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</si>
  <si>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</si>
  <si>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</si>
  <si>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</si>
  <si>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</si>
  <si>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</si>
  <si>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</si>
  <si>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</si>
  <si>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</si>
  <si>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</si>
  <si>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</si>
  <si>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</si>
  <si>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</si>
  <si>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</si>
  <si>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</si>
  <si>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</si>
  <si>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</si>
  <si>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</si>
  <si>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</si>
  <si>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</si>
  <si>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</si>
  <si>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</si>
  <si>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</si>
  <si>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</si>
  <si>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</si>
  <si>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</si>
  <si>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</si>
  <si>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</si>
  <si>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</si>
  <si>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</si>
  <si>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</si>
  <si>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</si>
  <si>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</si>
  <si>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</si>
  <si>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</si>
  <si>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</si>
  <si>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</si>
  <si>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</si>
  <si>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</si>
  <si>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</si>
  <si>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</si>
  <si>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</si>
  <si>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</si>
  <si>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</si>
  <si>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</si>
  <si>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</si>
  <si>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</si>
  <si>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</si>
  <si>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</si>
  <si>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</si>
  <si>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</si>
  <si>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</si>
  <si>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</si>
  <si>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</si>
  <si>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</si>
  <si>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</si>
  <si>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</si>
  <si>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</si>
  <si>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</si>
  <si>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</si>
  <si>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</si>
  <si>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</si>
  <si>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</si>
  <si>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</si>
  <si>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</si>
  <si>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</si>
  <si>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</si>
  <si>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</si>
  <si>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</si>
  <si>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</si>
  <si>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</si>
  <si>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</si>
  <si>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</si>
  <si>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</si>
  <si>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</si>
  <si>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</si>
  <si>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</si>
  <si>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</si>
  <si>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</si>
  <si>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</si>
  <si>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</si>
  <si>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</si>
  <si>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</si>
  <si>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</si>
  <si>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</si>
  <si>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</si>
  <si>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</si>
  <si>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</si>
  <si>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</si>
  <si>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</si>
  <si>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</si>
  <si>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</si>
  <si>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</si>
  <si>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</si>
  <si>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</si>
  <si>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</si>
  <si>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</si>
  <si>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</si>
  <si>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</si>
  <si>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</si>
  <si>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</si>
  <si>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</si>
  <si>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</si>
  <si>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</si>
  <si>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</si>
  <si>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</si>
  <si>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</si>
  <si>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</si>
  <si>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</si>
  <si>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</si>
  <si>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</si>
  <si>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</si>
  <si>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</si>
  <si>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</si>
  <si>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</si>
  <si>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</si>
  <si>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</si>
  <si>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</si>
  <si>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</si>
  <si>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</si>
  <si>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</si>
  <si>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</si>
  <si>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</si>
  <si>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</si>
  <si>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</si>
  <si>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</si>
  <si>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</si>
  <si>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</si>
  <si>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</si>
  <si>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</si>
  <si>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</si>
  <si>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</si>
  <si>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</si>
  <si>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</si>
  <si>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</si>
  <si>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</si>
  <si>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</si>
  <si>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</si>
  <si>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</si>
  <si>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</si>
  <si>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</si>
  <si>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</si>
  <si>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</si>
  <si>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</si>
  <si>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</si>
  <si>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</si>
  <si>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</si>
  <si>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</si>
  <si>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</si>
  <si>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</si>
  <si>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</si>
  <si>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</si>
  <si>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</si>
  <si>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</si>
  <si>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</si>
  <si>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</si>
  <si>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</si>
  <si>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</si>
  <si>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</si>
  <si>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</si>
  <si>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</si>
  <si>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</si>
  <si>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</si>
  <si>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</si>
  <si>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</si>
  <si>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</si>
  <si>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</si>
  <si>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</si>
  <si>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</si>
  <si>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</si>
  <si>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</si>
  <si>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</si>
  <si>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</si>
  <si>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</si>
  <si>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</si>
  <si>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</si>
  <si>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</si>
  <si>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</si>
  <si>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</si>
  <si>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</si>
  <si>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</si>
  <si>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</si>
  <si>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</si>
  <si>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</si>
  <si>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</si>
  <si>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</si>
  <si>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</si>
  <si>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</si>
  <si>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</si>
  <si>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</si>
  <si>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</si>
  <si>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</si>
  <si>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</si>
  <si>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</si>
  <si>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</si>
  <si>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</si>
  <si>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</si>
  <si>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</si>
  <si>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</si>
  <si>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</si>
  <si>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</si>
  <si>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</si>
  <si>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</si>
  <si>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</si>
  <si>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</si>
  <si>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</si>
  <si>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</si>
  <si>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</si>
  <si>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</si>
  <si>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</si>
  <si>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</si>
  <si>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</si>
  <si>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</si>
  <si>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</si>
  <si>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</si>
  <si>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</si>
  <si>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</si>
  <si>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</si>
  <si>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</si>
  <si>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</si>
  <si>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</si>
  <si>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</si>
  <si>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</si>
  <si>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</si>
  <si>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</si>
  <si>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</si>
  <si>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</si>
  <si>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</si>
  <si>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</si>
  <si>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</si>
  <si>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</si>
  <si>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</si>
  <si>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</si>
  <si>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</si>
  <si>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</si>
  <si>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</si>
  <si>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</si>
  <si>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</si>
  <si>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</si>
  <si>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</si>
  <si>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</si>
  <si>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</si>
  <si>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</si>
  <si>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</si>
  <si>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</si>
  <si>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</si>
  <si>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</si>
  <si>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</si>
  <si>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</si>
  <si>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</si>
  <si>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</si>
  <si>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</si>
  <si>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</si>
  <si>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</si>
  <si>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</si>
  <si>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</si>
  <si>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</si>
  <si>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</si>
  <si>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</si>
  <si>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</si>
  <si>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</si>
  <si>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</si>
  <si>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</si>
  <si>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</si>
  <si>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</si>
  <si>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</si>
  <si>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</si>
  <si>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</si>
  <si>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</si>
  <si>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</si>
  <si>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</si>
  <si>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</si>
  <si>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</si>
  <si>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</si>
  <si>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</si>
  <si>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</si>
  <si>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</si>
  <si>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</si>
  <si>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</si>
  <si>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</si>
  <si>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</si>
  <si>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</si>
  <si>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</si>
  <si>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</si>
  <si>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</si>
  <si>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</si>
  <si>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</si>
  <si>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</si>
  <si>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</si>
  <si>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</si>
  <si>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</si>
  <si>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</si>
  <si>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</si>
  <si>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</si>
  <si>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</si>
  <si>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</si>
  <si>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</si>
  <si>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</si>
  <si>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</si>
  <si>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</si>
  <si>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</si>
  <si>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</si>
  <si>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</si>
  <si>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</si>
  <si>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</si>
  <si>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</si>
  <si>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</si>
  <si>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</si>
  <si>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</si>
  <si>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</si>
  <si>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</si>
  <si>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</si>
  <si>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</si>
  <si>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</si>
  <si>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</si>
  <si>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</si>
  <si>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</si>
  <si>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</si>
  <si>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</si>
  <si>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</si>
  <si>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</si>
  <si>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</si>
  <si>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</si>
  <si>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</si>
  <si>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</si>
  <si>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</si>
  <si>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</si>
  <si>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</si>
  <si>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</si>
  <si>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</si>
  <si>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</si>
  <si>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</si>
  <si>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</si>
  <si>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</si>
  <si>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</si>
  <si>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</si>
  <si>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</si>
  <si>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</si>
  <si>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</si>
  <si>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</si>
  <si>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</si>
  <si>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</si>
  <si>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</si>
  <si>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</si>
  <si>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</si>
  <si>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</si>
  <si>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</si>
  <si>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</si>
  <si>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</si>
  <si>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</si>
  <si>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</si>
  <si>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</si>
  <si>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</si>
  <si>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</si>
  <si>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</si>
  <si>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</si>
  <si>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</si>
  <si>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</si>
  <si>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</si>
  <si>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</si>
  <si>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</si>
  <si>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</si>
  <si>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</si>
  <si>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</si>
  <si>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</si>
  <si>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</si>
  <si>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</si>
  <si>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</si>
  <si>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</si>
  <si>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</si>
  <si>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</si>
  <si>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</si>
  <si>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</si>
  <si>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</si>
  <si>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</si>
  <si>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</si>
  <si>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</si>
  <si>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</si>
  <si>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</si>
  <si>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</si>
  <si>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</si>
  <si>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</si>
  <si>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</si>
  <si>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</si>
  <si>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</si>
  <si>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</si>
  <si>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</si>
  <si>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</si>
  <si>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</si>
  <si>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</si>
  <si>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</si>
  <si>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</si>
  <si>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</si>
  <si>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</si>
  <si>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</si>
  <si>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</si>
  <si>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</si>
  <si>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</si>
  <si>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</si>
  <si>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</si>
  <si>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</si>
  <si>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</si>
  <si>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</si>
  <si>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</si>
  <si>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</si>
  <si>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</si>
  <si>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</si>
  <si>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</si>
  <si>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</si>
  <si>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</si>
  <si>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</si>
  <si>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</si>
  <si>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</si>
  <si>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</si>
  <si>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</si>
  <si>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</si>
  <si>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</si>
  <si>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</si>
  <si>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</si>
  <si>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</si>
  <si>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</si>
  <si>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</si>
  <si>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</si>
  <si>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</si>
  <si>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</si>
  <si>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</si>
  <si>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</si>
  <si>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</si>
  <si>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</si>
  <si>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</si>
  <si>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</si>
  <si>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</si>
  <si>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</si>
  <si>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</si>
  <si>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</si>
  <si>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</si>
  <si>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</si>
  <si>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</si>
  <si>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</si>
  <si>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</si>
  <si>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</si>
  <si>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</si>
  <si>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</si>
  <si>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</si>
  <si>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</si>
  <si>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</si>
  <si>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</si>
  <si>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</si>
  <si>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</si>
  <si>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</si>
  <si>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</si>
  <si>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</si>
  <si>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</si>
  <si>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</si>
  <si>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</si>
  <si>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</si>
  <si>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</si>
  <si>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</si>
  <si>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</si>
  <si>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</si>
  <si>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</si>
  <si>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</si>
  <si>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</si>
  <si>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</si>
  <si>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</si>
  <si>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</si>
  <si>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</si>
  <si>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</si>
  <si>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</si>
  <si>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</si>
  <si>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</si>
  <si>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</si>
  <si>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</si>
  <si>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</si>
  <si>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</si>
  <si>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</si>
  <si>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</si>
  <si>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</si>
  <si>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</si>
  <si>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</si>
  <si>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</si>
  <si>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</si>
  <si>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</si>
  <si>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</si>
  <si>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</si>
  <si>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</si>
  <si>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</si>
  <si>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</si>
  <si>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</si>
  <si>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</si>
  <si>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</si>
  <si>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</si>
  <si>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</si>
  <si>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</si>
  <si>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</si>
  <si>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</si>
  <si>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</si>
  <si>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</si>
  <si>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</si>
  <si>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</si>
  <si>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</si>
  <si>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</si>
  <si>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</si>
  <si>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</si>
  <si>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</si>
  <si>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</si>
  <si>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</si>
  <si>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</si>
  <si>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</si>
  <si>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</si>
  <si>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</si>
  <si>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</si>
  <si>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</si>
  <si>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</si>
  <si>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</si>
  <si>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</si>
  <si>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</si>
  <si>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</si>
  <si>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</si>
  <si>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</si>
  <si>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</si>
  <si>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</si>
  <si>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</si>
  <si>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</si>
  <si>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</si>
  <si>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</si>
  <si>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</si>
  <si>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</si>
  <si>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</si>
  <si>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</si>
  <si>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</si>
  <si>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</si>
  <si>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</si>
  <si>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</si>
  <si>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</si>
  <si>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</si>
  <si>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</si>
  <si>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</si>
  <si>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</si>
  <si>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</si>
  <si>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</si>
  <si>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</si>
  <si>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</si>
  <si>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</si>
  <si>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</si>
  <si>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</si>
  <si>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</si>
  <si>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</si>
  <si>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</si>
  <si>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</si>
  <si>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</si>
  <si>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</si>
  <si>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</si>
  <si>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</si>
  <si>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</si>
  <si>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</si>
  <si>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</si>
  <si>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</si>
  <si>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</si>
  <si>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</si>
  <si>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</si>
  <si>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</si>
  <si>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</si>
  <si>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</si>
  <si>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</si>
  <si>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</si>
  <si>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</si>
  <si>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</si>
  <si>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</si>
  <si>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</si>
  <si>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</si>
  <si>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</si>
  <si>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</si>
  <si>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</si>
  <si>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</si>
  <si>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</si>
  <si>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</si>
  <si>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</si>
  <si>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</si>
  <si>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</si>
  <si>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</si>
  <si>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</si>
  <si>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</si>
  <si>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</si>
  <si>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</si>
  <si>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</si>
  <si>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</si>
  <si>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</si>
  <si>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</si>
  <si>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</si>
  <si>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</si>
  <si>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</si>
  <si>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</si>
  <si>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</si>
  <si>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</si>
  <si>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</si>
  <si>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</si>
  <si>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</si>
  <si>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</si>
  <si>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</si>
  <si>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</si>
  <si>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</si>
  <si>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</si>
  <si>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</si>
  <si>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</si>
  <si>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</si>
  <si>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</si>
  <si>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</si>
  <si>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</si>
  <si>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</si>
  <si>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</si>
  <si>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</si>
  <si>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</si>
  <si>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</si>
  <si>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</si>
  <si>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</si>
  <si>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</si>
  <si>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</si>
  <si>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</si>
  <si>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</si>
  <si>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</si>
  <si>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</si>
  <si>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</si>
  <si>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</si>
  <si>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</si>
  <si>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</si>
  <si>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</si>
  <si>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</si>
  <si>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</si>
  <si>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</si>
  <si>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</si>
  <si>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</si>
  <si>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</si>
  <si>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</si>
  <si>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</si>
  <si>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</si>
  <si>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</si>
  <si>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</si>
  <si>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</si>
  <si>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</si>
  <si>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</si>
  <si>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</si>
  <si>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</si>
  <si>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</si>
  <si>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</si>
  <si>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</si>
  <si>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</si>
  <si>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</si>
  <si>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</si>
  <si>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</si>
  <si>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</si>
  <si>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</si>
  <si>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</si>
  <si>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</si>
  <si>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</si>
  <si>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</si>
  <si>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</si>
  <si>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</si>
  <si>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</si>
  <si>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</si>
  <si>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</si>
  <si>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</si>
  <si>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</si>
  <si>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</si>
  <si>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</si>
  <si>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</si>
  <si>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</si>
  <si>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</si>
  <si>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</si>
  <si>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</si>
  <si>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</si>
  <si>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</si>
  <si>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</si>
  <si>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</si>
  <si>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</si>
  <si>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</si>
  <si>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</si>
  <si>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</si>
  <si>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</si>
  <si>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</si>
  <si>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</si>
  <si>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</si>
  <si>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</si>
  <si>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</si>
  <si>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</si>
  <si>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</si>
  <si>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</si>
  <si>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</si>
  <si>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</si>
  <si>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</si>
  <si>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</si>
  <si>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</si>
  <si>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</si>
  <si>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</si>
  <si>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</si>
  <si>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</si>
  <si>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</si>
  <si>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</si>
  <si>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</si>
  <si>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</si>
  <si>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</si>
  <si>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</si>
  <si>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</si>
  <si>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</si>
  <si>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</si>
  <si>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</si>
  <si>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</si>
  <si>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</si>
  <si>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</si>
  <si>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</si>
  <si>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</si>
  <si>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</si>
  <si>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</si>
  <si>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</si>
  <si>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</si>
  <si>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</si>
  <si>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</si>
  <si>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</si>
  <si>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</si>
  <si>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</si>
  <si>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</si>
  <si>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</si>
  <si>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</si>
  <si>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</si>
  <si>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</si>
  <si>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</si>
  <si>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</si>
  <si>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</si>
  <si>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</si>
  <si>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</si>
  <si>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</si>
  <si>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</si>
  <si>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</si>
  <si>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</si>
  <si>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</si>
  <si>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</si>
  <si>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</si>
  <si>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</si>
  <si>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</si>
  <si>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</si>
  <si>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</si>
  <si>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</si>
  <si>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</si>
  <si>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</si>
  <si>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</si>
  <si>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</si>
  <si>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</si>
  <si>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</si>
  <si>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</si>
  <si>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</si>
  <si>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</si>
  <si>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</si>
  <si>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</si>
  <si>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</si>
  <si>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</si>
  <si>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</si>
  <si>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</si>
  <si>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</si>
  <si>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</si>
  <si>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</si>
  <si>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</si>
  <si>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</si>
  <si>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</si>
  <si>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</si>
  <si>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</si>
  <si>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</si>
  <si>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</si>
  <si>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</si>
  <si>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</si>
  <si>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</si>
  <si>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</si>
  <si>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</si>
  <si>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</si>
  <si>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</si>
  <si>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</si>
  <si>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</si>
  <si>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</si>
  <si>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</si>
  <si>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</si>
  <si>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</si>
  <si>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</si>
  <si>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</si>
  <si>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</si>
  <si>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</si>
  <si>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</si>
  <si>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</si>
  <si>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</si>
  <si>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</si>
  <si>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</si>
  <si>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</si>
  <si>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</si>
  <si>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</si>
  <si>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</si>
  <si>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</si>
  <si>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</si>
  <si>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</si>
  <si>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</si>
  <si>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</si>
  <si>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</si>
  <si>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</si>
  <si>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</si>
  <si>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</si>
  <si>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</si>
  <si>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</si>
  <si>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</si>
  <si>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</si>
  <si>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</si>
  <si>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</si>
  <si>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</si>
  <si>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</si>
  <si>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</si>
  <si>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</si>
  <si>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</si>
  <si>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</si>
  <si>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</si>
  <si>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</si>
  <si>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</si>
  <si>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</si>
  <si>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</si>
  <si>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</si>
  <si>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</si>
  <si>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</si>
  <si>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</si>
  <si>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</si>
  <si>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</si>
  <si>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</si>
  <si>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</si>
  <si>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</si>
  <si>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</si>
  <si>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</si>
  <si>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</si>
  <si>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</si>
  <si>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</si>
  <si>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</si>
  <si>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</si>
  <si>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</si>
  <si>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</si>
  <si>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</si>
  <si>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</si>
  <si>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</si>
  <si>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</si>
  <si>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</si>
  <si>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</si>
  <si>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</si>
  <si>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</si>
  <si>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</si>
  <si>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</si>
  <si>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</si>
  <si>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</si>
  <si>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</si>
  <si>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</si>
  <si>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</si>
  <si>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</si>
  <si>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</si>
  <si>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</si>
  <si>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</si>
  <si>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</si>
  <si>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</si>
  <si>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</si>
  <si>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</si>
  <si>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</si>
  <si>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</si>
  <si>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</si>
  <si>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</si>
  <si>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</si>
  <si>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</si>
  <si>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</si>
  <si>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</si>
  <si>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</si>
  <si>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</si>
  <si>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</si>
  <si>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</si>
  <si>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</si>
  <si>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</si>
  <si>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</si>
  <si>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</si>
  <si>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</si>
  <si>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</si>
  <si>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</si>
  <si>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</si>
  <si>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</si>
  <si>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</si>
  <si>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</si>
  <si>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</si>
  <si>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</si>
  <si>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</si>
  <si>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</si>
  <si>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</si>
  <si>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</si>
  <si>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</si>
  <si>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</si>
  <si>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</si>
  <si>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</si>
  <si>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</si>
  <si>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</si>
  <si>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</si>
  <si>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</si>
  <si>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</si>
  <si>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</si>
  <si>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</si>
  <si>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</si>
  <si>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</si>
  <si>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</si>
  <si>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</si>
  <si>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</si>
  <si>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</si>
  <si>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</si>
  <si>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</si>
  <si>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</si>
  <si>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</si>
  <si>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</si>
  <si>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</si>
  <si>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</si>
  <si>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</si>
  <si>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</si>
  <si>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</si>
  <si>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</si>
  <si>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</si>
  <si>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</si>
  <si>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</si>
  <si>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</si>
  <si>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</si>
  <si>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</si>
  <si>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</si>
  <si>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</si>
  <si>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</si>
  <si>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</si>
  <si>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</si>
  <si>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</si>
  <si>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</si>
  <si>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</si>
  <si>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</si>
  <si>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</si>
  <si>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</si>
  <si>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</si>
  <si>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</si>
  <si>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</si>
  <si>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</si>
  <si>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</si>
  <si>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</si>
  <si>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</si>
  <si>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</si>
  <si>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</si>
  <si>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</si>
  <si>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</si>
  <si>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</si>
  <si>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</si>
  <si>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</si>
  <si>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</si>
  <si>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</si>
  <si>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</si>
  <si>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</si>
  <si>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</si>
  <si>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</si>
  <si>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</si>
  <si>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</si>
  <si>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</si>
  <si>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</si>
  <si>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</si>
  <si>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</si>
  <si>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</si>
  <si>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</si>
  <si>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</si>
  <si>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</si>
  <si>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</si>
  <si>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</si>
  <si>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</si>
  <si>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</si>
  <si>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</si>
  <si>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</si>
  <si>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</si>
  <si>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</si>
  <si>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</si>
  <si>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</si>
  <si>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</si>
  <si>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</si>
  <si>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</si>
  <si>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</si>
  <si>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</si>
  <si>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</si>
  <si>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</si>
  <si>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</si>
  <si>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</si>
  <si>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</si>
  <si>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</si>
  <si>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</si>
  <si>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</si>
  <si>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</si>
  <si>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</si>
  <si>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</si>
  <si>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</si>
  <si>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</si>
  <si>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</si>
  <si>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</si>
  <si>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</si>
  <si>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</si>
  <si>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</si>
  <si>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</si>
  <si>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</si>
  <si>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</si>
  <si>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</si>
  <si>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</si>
  <si>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</si>
  <si>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</si>
  <si>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</si>
  <si>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</si>
  <si>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</si>
  <si>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</si>
  <si>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</si>
  <si>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</si>
  <si>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</si>
  <si>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</si>
  <si>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</si>
  <si>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</si>
  <si>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</si>
  <si>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</si>
  <si>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</si>
  <si>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</si>
  <si>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</si>
  <si>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</si>
  <si>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</si>
  <si>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</si>
  <si>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</si>
  <si>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</si>
  <si>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</si>
  <si>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</si>
  <si>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</si>
  <si>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</si>
  <si>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</si>
  <si>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</si>
  <si>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</si>
  <si>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</si>
  <si>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</si>
  <si>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</si>
  <si>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</si>
  <si>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</si>
  <si>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</si>
  <si>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</si>
  <si>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</si>
  <si>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</si>
  <si>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</si>
  <si>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</si>
  <si>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</si>
  <si>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</si>
  <si>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</si>
  <si>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</si>
  <si>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</si>
  <si>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</si>
  <si>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</si>
  <si>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</si>
  <si>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</si>
  <si>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</si>
  <si>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</si>
  <si>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</si>
  <si>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</si>
  <si>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</si>
  <si>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</si>
  <si>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</si>
  <si>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</si>
  <si>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</si>
  <si>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</si>
  <si>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</si>
  <si>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</si>
  <si>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</si>
  <si>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</si>
  <si>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</si>
  <si>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</si>
  <si>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</si>
  <si>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</si>
  <si>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</si>
  <si>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</si>
  <si>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</si>
  <si>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</si>
  <si>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</si>
  <si>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</si>
  <si>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</si>
  <si>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</si>
  <si>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</si>
  <si>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</si>
  <si>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</si>
  <si>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</si>
  <si>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</si>
  <si>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</si>
  <si>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</si>
  <si>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</si>
  <si>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</si>
  <si>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</si>
  <si>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</si>
  <si>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</si>
  <si>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</si>
  <si>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</si>
  <si>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</si>
  <si>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</si>
  <si>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</si>
  <si>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</si>
  <si>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</si>
  <si>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</si>
  <si>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</si>
  <si>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</si>
  <si>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</si>
  <si>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</si>
  <si>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</si>
  <si>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</si>
  <si>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</si>
  <si>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</si>
  <si>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</si>
  <si>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</si>
  <si>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</si>
  <si>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</si>
  <si>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</si>
  <si>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</si>
  <si>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</si>
  <si>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</si>
  <si>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</si>
  <si>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</si>
  <si>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</si>
  <si>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</si>
  <si>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</si>
  <si>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</si>
  <si>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</si>
  <si>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</si>
  <si>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</si>
  <si>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</si>
  <si>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</si>
  <si>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</si>
  <si>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</si>
  <si>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</si>
  <si>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</si>
  <si>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</si>
  <si>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</si>
  <si>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</si>
  <si>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</si>
  <si>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</si>
  <si>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</si>
  <si>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</si>
  <si>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</si>
  <si>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</si>
  <si>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</si>
  <si>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</si>
  <si>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</si>
  <si>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</si>
  <si>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</si>
  <si>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</si>
  <si>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</si>
  <si>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</si>
  <si>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</si>
  <si>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</si>
  <si>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</si>
  <si>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</si>
  <si>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</si>
  <si>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</si>
  <si>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</si>
  <si>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</si>
  <si>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</si>
  <si>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</si>
  <si>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</si>
  <si>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</si>
  <si>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</si>
  <si>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</si>
  <si>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</si>
  <si>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</si>
  <si>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</si>
  <si>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</si>
  <si>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</si>
  <si>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</si>
  <si>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</si>
  <si>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</si>
  <si>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</si>
  <si>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</si>
  <si>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</si>
  <si>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</si>
  <si>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</si>
  <si>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</si>
  <si>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</si>
  <si>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</si>
  <si>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</si>
  <si>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</si>
  <si>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</si>
  <si>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</si>
  <si>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</si>
  <si>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</si>
  <si>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</si>
  <si>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</si>
  <si>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</si>
  <si>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</si>
  <si>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</si>
  <si>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</si>
  <si>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</si>
  <si>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</si>
  <si>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</si>
  <si>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</si>
  <si>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</si>
  <si>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</si>
  <si>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</si>
  <si>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</si>
  <si>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</si>
  <si>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</si>
  <si>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</si>
  <si>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</si>
  <si>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</si>
  <si>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</si>
  <si>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</si>
  <si>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</si>
  <si>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</si>
  <si>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</si>
  <si>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</si>
  <si>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</si>
  <si>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</si>
  <si>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</si>
  <si>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</si>
  <si>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</si>
  <si>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</si>
  <si>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</si>
  <si>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</si>
  <si>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</si>
  <si>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</si>
  <si>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</si>
  <si>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</si>
  <si>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</si>
  <si>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</si>
  <si>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</si>
  <si>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</si>
  <si>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</si>
  <si>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</si>
  <si>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</si>
  <si>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</si>
  <si>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</si>
  <si>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</si>
  <si>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</si>
  <si>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</si>
  <si>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</si>
  <si>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</si>
  <si>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</si>
  <si>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</si>
  <si>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</si>
  <si>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</si>
  <si>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</si>
  <si>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</si>
  <si>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</si>
  <si>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</si>
  <si>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</si>
  <si>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</si>
  <si>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</si>
  <si>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</si>
  <si>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</si>
  <si>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</si>
  <si>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</si>
  <si>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</si>
  <si>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</si>
  <si>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</si>
  <si>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</si>
  <si>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</si>
  <si>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</si>
  <si>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</si>
  <si>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</si>
  <si>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</si>
  <si>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</si>
  <si>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</si>
  <si>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</si>
  <si>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</si>
  <si>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</si>
  <si>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</si>
  <si>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</si>
  <si>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</si>
  <si>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</si>
  <si>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</si>
  <si>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</si>
  <si>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</si>
  <si>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</si>
  <si>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</si>
  <si>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</si>
  <si>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</si>
  <si>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</si>
  <si>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</si>
  <si>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</si>
  <si>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</si>
  <si>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</si>
  <si>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</si>
  <si>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</si>
  <si>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</si>
  <si>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</si>
  <si>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</si>
  <si>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</si>
  <si>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</si>
  <si>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</si>
  <si>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</si>
  <si>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</si>
  <si>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</si>
  <si>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</si>
  <si>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</si>
  <si>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</si>
  <si>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</si>
  <si>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</si>
  <si>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</si>
  <si>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</si>
  <si>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</si>
  <si>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</si>
  <si>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</si>
  <si>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</si>
  <si>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</si>
  <si>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</si>
  <si>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</si>
  <si>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</si>
  <si>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</si>
  <si>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</si>
  <si>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</si>
  <si>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</si>
  <si>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</si>
  <si>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</si>
  <si>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</si>
  <si>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</si>
  <si>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</si>
  <si>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</si>
  <si>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</si>
  <si>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</si>
  <si>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</si>
  <si>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</si>
  <si>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</si>
  <si>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</si>
  <si>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</si>
  <si>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</si>
  <si>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</si>
  <si>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</si>
  <si>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</si>
  <si>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</si>
  <si>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</si>
  <si>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</si>
  <si>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</si>
  <si>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</si>
  <si>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</si>
  <si>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</si>
  <si>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</si>
  <si>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</si>
  <si>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</si>
  <si>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</si>
  <si>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</si>
  <si>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</si>
  <si>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</si>
  <si>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</si>
  <si>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</si>
  <si>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</si>
  <si>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</si>
  <si>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</si>
  <si>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</si>
  <si>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</si>
  <si>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</si>
  <si>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</si>
  <si>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</si>
  <si>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</si>
  <si>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</si>
  <si>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</si>
  <si>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</si>
  <si>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</si>
  <si>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</si>
  <si>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</si>
  <si>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</si>
  <si>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</si>
  <si>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</si>
  <si>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</si>
  <si>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</si>
  <si>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</si>
  <si>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</si>
  <si>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</si>
  <si>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</si>
  <si>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</si>
  <si>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</si>
  <si>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</si>
  <si>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</si>
  <si>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</si>
  <si>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</si>
  <si>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</si>
  <si>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</si>
  <si>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</si>
  <si>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</si>
  <si>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</si>
  <si>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</si>
  <si>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</si>
  <si>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</si>
  <si>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</si>
  <si>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</si>
  <si>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</si>
  <si>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</si>
  <si>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</si>
  <si>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</si>
  <si>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</si>
  <si>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</si>
  <si>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</si>
  <si>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</si>
  <si>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</si>
  <si>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</si>
  <si>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</si>
  <si>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</si>
  <si>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</si>
  <si>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</si>
  <si>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</si>
  <si>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</si>
  <si>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</si>
  <si>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</si>
  <si>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</si>
  <si>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</si>
  <si>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</si>
  <si>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</si>
  <si>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</si>
  <si>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</si>
  <si>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</si>
  <si>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</si>
  <si>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</si>
  <si>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</si>
  <si>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</si>
  <si>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</si>
  <si>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</si>
  <si>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</si>
  <si>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</si>
  <si>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</si>
  <si>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</si>
  <si>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</si>
  <si>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</si>
  <si>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</si>
  <si>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</si>
  <si>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</si>
  <si>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</si>
  <si>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</si>
  <si>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</si>
  <si>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</si>
  <si>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</si>
  <si>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</si>
  <si>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</si>
  <si>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</si>
  <si>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</si>
  <si>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</si>
  <si>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</si>
  <si>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</si>
  <si>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</si>
  <si>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</si>
  <si>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</si>
  <si>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</si>
  <si>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</si>
  <si>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</si>
  <si>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</si>
  <si>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</si>
  <si>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</si>
  <si>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</si>
  <si>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</si>
  <si>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</si>
  <si>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</si>
  <si>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</si>
  <si>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</si>
  <si>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</si>
  <si>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</si>
  <si>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</si>
  <si>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</si>
  <si>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</si>
  <si>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</si>
  <si>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</si>
  <si>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</si>
  <si>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</si>
  <si>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</si>
  <si>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</si>
  <si>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</si>
  <si>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</si>
  <si>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</si>
  <si>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</si>
  <si>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</si>
  <si>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</si>
  <si>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</si>
  <si>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</si>
  <si>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</si>
  <si>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</si>
  <si>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</si>
  <si>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</si>
  <si>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</si>
  <si>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</si>
  <si>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</si>
  <si>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</si>
  <si>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</si>
  <si>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</si>
  <si>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</si>
  <si>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</si>
  <si>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</si>
  <si>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</si>
  <si>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</si>
  <si>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</si>
  <si>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</si>
  <si>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</si>
  <si>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</si>
  <si>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</si>
  <si>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</si>
  <si>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</si>
  <si>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</si>
  <si>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</si>
  <si>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</si>
  <si>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</si>
  <si>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</si>
  <si>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</si>
  <si>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</si>
  <si>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</si>
  <si>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</si>
  <si>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</si>
  <si>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</si>
  <si>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</si>
  <si>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</si>
  <si>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</si>
  <si>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</si>
  <si>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</si>
  <si>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</si>
  <si>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</si>
  <si>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</si>
  <si>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</si>
  <si>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</si>
  <si>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</si>
  <si>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</si>
  <si>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</si>
  <si>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</si>
  <si>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</si>
  <si>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</si>
  <si>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</si>
  <si>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</si>
  <si>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</si>
  <si>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</si>
  <si>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</si>
  <si>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</si>
  <si>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</si>
  <si>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</si>
  <si>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</si>
  <si>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</si>
  <si>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</si>
  <si>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</si>
  <si>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</si>
  <si>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</si>
  <si>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</si>
  <si>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</si>
  <si>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</si>
  <si>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</si>
  <si>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</si>
  <si>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</si>
  <si>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</si>
  <si>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</si>
  <si>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</si>
  <si>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</si>
  <si>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</si>
  <si>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</si>
  <si>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</si>
  <si>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</si>
  <si>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</si>
  <si>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</si>
  <si>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</si>
  <si>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</si>
  <si>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</si>
  <si>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</si>
  <si>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</si>
  <si>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</si>
  <si>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</si>
  <si>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</si>
  <si>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</si>
  <si>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</si>
  <si>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</si>
  <si>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</si>
  <si>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</si>
  <si>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</si>
  <si>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</si>
  <si>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</si>
  <si>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</si>
  <si>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</si>
  <si>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</si>
  <si>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</si>
  <si>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</si>
  <si>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</si>
  <si>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</si>
  <si>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</si>
  <si>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</si>
  <si>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</si>
  <si>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</si>
  <si>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</si>
  <si>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</si>
  <si>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</si>
  <si>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</si>
  <si>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</si>
  <si>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</si>
  <si>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</si>
  <si>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</si>
  <si>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</si>
  <si>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</si>
  <si>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</si>
  <si>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</si>
  <si>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</si>
  <si>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</si>
  <si>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</si>
  <si>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</si>
  <si>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</si>
  <si>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</si>
  <si>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</si>
  <si>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</si>
  <si>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</si>
  <si>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</si>
  <si>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</si>
  <si>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</si>
  <si>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</si>
  <si>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</si>
  <si>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</si>
  <si>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</si>
  <si>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</si>
  <si>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</si>
  <si>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</si>
  <si>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</si>
  <si>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</si>
  <si>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</si>
  <si>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</si>
  <si>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</si>
  <si>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</si>
  <si>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</si>
  <si>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</si>
  <si>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</si>
  <si>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</si>
  <si>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</si>
  <si>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</si>
  <si>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</si>
  <si>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</si>
  <si>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</si>
  <si>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</si>
  <si>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</si>
  <si>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</si>
  <si>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</si>
  <si>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</si>
  <si>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</si>
  <si>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</si>
  <si>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</si>
  <si>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</si>
  <si>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</si>
  <si>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</si>
  <si>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</si>
  <si>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</si>
  <si>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</si>
  <si>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</si>
  <si>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</si>
  <si>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</si>
  <si>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</si>
  <si>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</si>
  <si>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</si>
  <si>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</si>
  <si>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</si>
  <si>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</si>
  <si>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</si>
  <si>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</si>
  <si>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</si>
  <si>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</si>
  <si>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</si>
  <si>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</si>
  <si>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</si>
  <si>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</si>
  <si>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</si>
  <si>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</si>
  <si>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</si>
  <si>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</si>
  <si>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</si>
  <si>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</si>
  <si>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</si>
  <si>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</si>
  <si>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</si>
  <si>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</si>
  <si>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</si>
  <si>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</si>
  <si>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</si>
  <si>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</si>
  <si>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</si>
  <si>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</si>
  <si>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</si>
  <si>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</si>
  <si>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</si>
  <si>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</si>
  <si>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</si>
  <si>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</si>
  <si>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</si>
  <si>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</si>
  <si>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</si>
  <si>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</si>
  <si>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</si>
  <si>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</si>
  <si>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</si>
  <si>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</si>
  <si>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</si>
  <si>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</si>
  <si>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</si>
  <si>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</si>
  <si>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</si>
  <si>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</si>
  <si>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</si>
  <si>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</si>
  <si>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</si>
  <si>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</si>
  <si>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</si>
  <si>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</si>
  <si>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</si>
  <si>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</si>
  <si>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</si>
  <si>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</si>
  <si>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</si>
  <si>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</si>
  <si>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</si>
  <si>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</si>
  <si>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</si>
  <si>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</si>
  <si>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</si>
  <si>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</si>
  <si>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</si>
  <si>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</si>
  <si>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</si>
  <si>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</si>
  <si>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</si>
  <si>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</si>
  <si>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</si>
  <si>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</si>
  <si>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</si>
  <si>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</si>
  <si>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</si>
  <si>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</si>
  <si>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</si>
  <si>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</si>
  <si>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</si>
  <si>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</si>
  <si>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</si>
  <si>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</si>
  <si>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</si>
  <si>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</si>
  <si>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</si>
  <si>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</si>
  <si>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</si>
  <si>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</si>
  <si>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</si>
  <si>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</si>
  <si>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</si>
  <si>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</si>
  <si>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</si>
  <si>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</si>
  <si>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</si>
  <si>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</si>
  <si>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</si>
  <si>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</si>
  <si>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</si>
  <si>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</si>
  <si>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</si>
  <si>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</si>
  <si>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</si>
  <si>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</si>
  <si>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</si>
  <si>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</si>
  <si>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</si>
  <si>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</si>
  <si>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</si>
  <si>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</si>
  <si>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</si>
  <si>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</si>
  <si>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</si>
  <si>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</si>
  <si>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</si>
  <si>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</si>
  <si>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</si>
  <si>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</si>
  <si>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</si>
  <si>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</si>
  <si>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</si>
  <si>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</si>
  <si>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</si>
  <si>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</si>
  <si>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</si>
  <si>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</si>
  <si>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</si>
  <si>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</si>
  <si>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</si>
  <si>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</si>
  <si>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</si>
  <si>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</si>
  <si>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</si>
  <si>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</si>
  <si>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</si>
  <si>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</si>
  <si>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</si>
  <si>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</si>
  <si>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</si>
  <si>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</si>
  <si>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</si>
  <si>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</si>
  <si>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</si>
  <si>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</si>
  <si>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</si>
  <si>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</si>
  <si>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</si>
  <si>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</si>
  <si>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</si>
  <si>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</si>
  <si>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</si>
  <si>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</si>
  <si>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</si>
  <si>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</si>
  <si>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</si>
  <si>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</si>
  <si>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</si>
  <si>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</si>
  <si>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</si>
  <si>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</si>
  <si>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</si>
  <si>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</si>
  <si>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</si>
  <si>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</si>
  <si>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</si>
  <si>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</si>
  <si>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</si>
  <si>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</si>
  <si>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</si>
  <si>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</si>
  <si>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</si>
  <si>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</si>
  <si>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</si>
  <si>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</si>
  <si>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</si>
  <si>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</si>
  <si>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</si>
  <si>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</si>
  <si>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</si>
  <si>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</si>
  <si>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</si>
  <si>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</si>
  <si>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</si>
  <si>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</si>
  <si>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</si>
  <si>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</si>
  <si>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</si>
  <si>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</si>
  <si>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</si>
  <si>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</si>
  <si>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</si>
  <si>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</si>
  <si>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</si>
  <si>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</si>
  <si>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</si>
  <si>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</si>
  <si>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</si>
  <si>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</si>
  <si>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</si>
  <si>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</si>
  <si>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</si>
  <si>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</si>
  <si>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</si>
  <si>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</si>
  <si>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</si>
  <si>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</si>
  <si>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</si>
  <si>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</si>
  <si>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</si>
  <si>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</si>
  <si>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</si>
  <si>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</si>
  <si>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</si>
  <si>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</si>
  <si>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</si>
  <si>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</si>
  <si>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</si>
  <si>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</si>
  <si>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</si>
  <si>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</si>
  <si>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</si>
  <si>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</si>
  <si>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</si>
  <si>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</si>
  <si>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</si>
  <si>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</si>
  <si>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</si>
  <si>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</si>
  <si>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</si>
  <si>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</si>
  <si>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</si>
  <si>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</si>
  <si>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</si>
  <si>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</si>
  <si>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</si>
  <si>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</si>
  <si>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</si>
  <si>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</si>
  <si>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</si>
  <si>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</si>
  <si>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</si>
  <si>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</si>
  <si>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</si>
  <si>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</si>
  <si>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</si>
  <si>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</si>
  <si>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</si>
  <si>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</si>
  <si>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</si>
  <si>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</si>
  <si>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</si>
  <si>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</si>
  <si>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</si>
  <si>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</si>
  <si>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</si>
  <si>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</si>
  <si>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</si>
  <si>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</si>
  <si>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</si>
  <si>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</si>
  <si>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</si>
  <si>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</si>
  <si>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</si>
  <si>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</si>
  <si>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</si>
  <si>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</si>
  <si>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</si>
  <si>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</si>
  <si>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</si>
  <si>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</si>
  <si>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</si>
  <si>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</si>
  <si>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</si>
  <si>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</si>
  <si>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</si>
  <si>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</si>
  <si>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</si>
  <si>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</si>
  <si>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</si>
  <si>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</si>
  <si>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</si>
  <si>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</si>
  <si>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</si>
  <si>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</si>
  <si>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</si>
  <si>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</si>
  <si>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</si>
  <si>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</si>
  <si>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</si>
  <si>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</si>
  <si>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</si>
  <si>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</si>
  <si>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</si>
  <si>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</si>
  <si>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</si>
  <si>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</si>
  <si>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</si>
  <si>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</si>
  <si>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</si>
  <si>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</si>
  <si>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</si>
  <si>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</si>
  <si>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</si>
  <si>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</si>
  <si>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</si>
  <si>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</si>
  <si>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</si>
  <si>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</si>
  <si>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</si>
  <si>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</si>
  <si>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</si>
  <si>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</si>
  <si>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</si>
  <si>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</si>
  <si>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</si>
  <si>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</si>
  <si>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</si>
  <si>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</si>
  <si>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</si>
  <si>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</si>
  <si>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</si>
  <si>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</si>
  <si>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</si>
  <si>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</si>
  <si>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</si>
  <si>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</si>
  <si>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</si>
  <si>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</si>
  <si>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</si>
  <si>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</si>
  <si>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</si>
  <si>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</si>
  <si>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</si>
  <si>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</si>
  <si>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</si>
  <si>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</si>
  <si>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</si>
  <si>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</si>
  <si>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</si>
  <si>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</si>
  <si>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</si>
  <si>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</si>
  <si>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</si>
  <si>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</si>
  <si>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</si>
  <si>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</si>
  <si>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</si>
  <si>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</si>
  <si>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</si>
  <si>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</si>
  <si>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</si>
  <si>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</si>
  <si>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</si>
  <si>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</si>
  <si>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</si>
  <si>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</si>
  <si>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</si>
  <si>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</si>
  <si>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</si>
  <si>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</si>
  <si>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</si>
  <si>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</si>
  <si>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</si>
  <si>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</si>
  <si>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</si>
  <si>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</si>
  <si>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</si>
  <si>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</si>
  <si>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</si>
  <si>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</si>
  <si>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</si>
  <si>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</si>
  <si>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</si>
  <si>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</si>
  <si>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</si>
  <si>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</si>
  <si>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</si>
  <si>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</si>
  <si>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</si>
  <si>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</si>
  <si>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</si>
  <si>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</si>
  <si>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</si>
  <si>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</si>
  <si>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</si>
  <si>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</si>
  <si>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</si>
  <si>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</si>
  <si>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</si>
  <si>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</si>
  <si>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</si>
  <si>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</si>
  <si>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</si>
  <si>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</si>
  <si>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</si>
  <si>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</si>
  <si>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</si>
  <si>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</si>
  <si>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</si>
  <si>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</si>
  <si>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</si>
  <si>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</si>
  <si>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</si>
  <si>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</si>
  <si>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</si>
  <si>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</si>
  <si>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</si>
  <si>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</si>
  <si>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</si>
  <si>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</si>
  <si>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</si>
  <si>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</si>
  <si>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</si>
  <si>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</si>
  <si>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</si>
  <si>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</si>
  <si>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</si>
  <si>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</si>
  <si>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</si>
  <si>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</si>
  <si>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</si>
  <si>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</si>
  <si>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</si>
  <si>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</si>
  <si>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</si>
  <si>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</si>
  <si>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</si>
  <si>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</si>
  <si>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</si>
  <si>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</si>
  <si>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</si>
  <si>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</si>
  <si>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</si>
  <si>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</si>
  <si>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</si>
  <si>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</si>
  <si>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</si>
  <si>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</si>
  <si>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</si>
  <si>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</si>
  <si>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</si>
  <si>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</si>
  <si>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</si>
  <si>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</si>
  <si>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</si>
  <si>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</si>
  <si>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</si>
  <si>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</si>
  <si>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</si>
  <si>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</si>
  <si>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</si>
  <si>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</si>
  <si>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</si>
  <si>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</si>
  <si>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</si>
  <si>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</si>
  <si>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</si>
  <si>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</si>
  <si>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</si>
  <si>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</si>
  <si>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</si>
  <si>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</si>
  <si>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</si>
  <si>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</si>
  <si>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</si>
  <si>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</si>
  <si>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</si>
  <si>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</si>
  <si>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</si>
  <si>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</si>
  <si>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</si>
  <si>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</si>
  <si>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</si>
  <si>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</si>
  <si>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</si>
  <si>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</si>
  <si>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</si>
  <si>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</si>
  <si>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</si>
  <si>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</si>
  <si>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</si>
  <si>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</si>
  <si>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</si>
  <si>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</si>
  <si>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</si>
  <si>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</si>
  <si>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</si>
  <si>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</si>
  <si>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</si>
  <si>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</si>
  <si>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</si>
  <si>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</si>
  <si>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</si>
  <si>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</si>
  <si>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</si>
  <si>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</si>
  <si>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</si>
  <si>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</si>
  <si>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</si>
  <si>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</si>
  <si>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</si>
  <si>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</si>
  <si>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</si>
  <si>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</si>
  <si>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</si>
  <si>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</si>
  <si>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</si>
  <si>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</si>
  <si>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</si>
  <si>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</si>
  <si>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</si>
  <si>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</si>
  <si>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</si>
  <si>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</si>
  <si>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</si>
  <si>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</si>
  <si>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</si>
  <si>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</si>
  <si>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</si>
  <si>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</si>
  <si>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</si>
  <si>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</si>
  <si>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</si>
  <si>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</si>
  <si>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</si>
  <si>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</si>
  <si>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</si>
  <si>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</si>
  <si>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</si>
  <si>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</si>
  <si>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</si>
  <si>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</si>
  <si>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</si>
  <si>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</si>
  <si>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</si>
  <si>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</si>
  <si>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</si>
  <si>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</si>
  <si>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</si>
  <si>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</si>
  <si>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</si>
  <si>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</si>
  <si>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</si>
  <si>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</si>
  <si>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</si>
  <si>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</si>
  <si>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</si>
  <si>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</si>
  <si>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</si>
  <si>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</si>
  <si>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</si>
  <si>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</si>
  <si>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</si>
  <si>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</si>
  <si>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</si>
  <si>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</si>
  <si>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</si>
  <si>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</si>
  <si>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</si>
  <si>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</si>
  <si>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</si>
  <si>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</si>
  <si>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</si>
  <si>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</si>
  <si>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</si>
  <si>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</si>
  <si>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</si>
  <si>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</si>
  <si>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</si>
  <si>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</si>
  <si>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</si>
  <si>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</si>
  <si>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</si>
  <si>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</si>
  <si>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</si>
  <si>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</si>
  <si>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</si>
  <si>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</si>
  <si>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</si>
  <si>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</si>
  <si>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</si>
  <si>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</si>
  <si>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</si>
  <si>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</si>
  <si>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</si>
  <si>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</si>
  <si>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</si>
  <si>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</si>
  <si>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</si>
  <si>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</si>
  <si>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</si>
  <si>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</si>
  <si>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</si>
  <si>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</si>
  <si>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</si>
  <si>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</si>
  <si>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</si>
  <si>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</si>
  <si>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</si>
  <si>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</si>
  <si>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</si>
  <si>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</si>
  <si>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</si>
  <si>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</si>
  <si>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</si>
  <si>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</si>
  <si>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</si>
  <si>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</si>
  <si>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</si>
  <si>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</si>
  <si>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</si>
  <si>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</si>
  <si>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</si>
  <si>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</si>
  <si>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</si>
  <si>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</si>
  <si>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</si>
  <si>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</si>
  <si>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</si>
  <si>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</si>
  <si>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</si>
  <si>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</si>
  <si>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</si>
  <si>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</si>
  <si>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</si>
  <si>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</si>
  <si>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</si>
  <si>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</si>
  <si>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</si>
  <si>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</si>
  <si>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</si>
  <si>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</si>
  <si>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</si>
  <si>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</si>
  <si>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</si>
  <si>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</si>
  <si>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</si>
  <si>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</si>
  <si>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</si>
  <si>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</si>
  <si>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</si>
  <si>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</si>
  <si>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</si>
  <si>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</si>
  <si>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</si>
  <si>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</si>
  <si>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</si>
  <si>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</si>
  <si>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</si>
  <si>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</si>
  <si>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</si>
  <si>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</si>
  <si>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</si>
  <si>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</si>
  <si>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</si>
  <si>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</si>
  <si>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</si>
  <si>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</si>
  <si>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</si>
  <si>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</si>
  <si>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</si>
  <si>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</si>
  <si>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</si>
  <si>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</si>
  <si>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</si>
  <si>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</si>
  <si>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</si>
  <si>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</si>
  <si>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</si>
  <si>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</si>
  <si>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</si>
  <si>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</si>
  <si>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</si>
  <si>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</si>
  <si>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</si>
  <si>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</si>
  <si>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</si>
  <si>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</si>
  <si>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</si>
  <si>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</si>
  <si>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</si>
  <si>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</si>
  <si>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</si>
  <si>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</si>
  <si>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</si>
  <si>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</si>
  <si>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</si>
  <si>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</si>
  <si>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</si>
  <si>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</si>
  <si>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</si>
  <si>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</si>
  <si>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</si>
  <si>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</si>
  <si>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</si>
  <si>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</si>
  <si>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</si>
  <si>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</si>
  <si>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</si>
  <si>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</si>
  <si>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</si>
  <si>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</si>
  <si>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</si>
  <si>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</si>
  <si>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</si>
  <si>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</si>
  <si>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</si>
  <si>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</si>
  <si>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</si>
  <si>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</si>
  <si>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</si>
  <si>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</si>
  <si>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</si>
  <si>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</si>
  <si>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</si>
  <si>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</si>
  <si>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</si>
  <si>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</si>
  <si>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</si>
  <si>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</si>
  <si>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</si>
  <si>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</si>
  <si>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</si>
  <si>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</si>
  <si>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</si>
  <si>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</si>
  <si>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</si>
  <si>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</si>
  <si>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</si>
  <si>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</si>
  <si>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</si>
  <si>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</si>
  <si>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</si>
  <si>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</si>
  <si>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</si>
  <si>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</si>
  <si>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</si>
  <si>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</si>
  <si>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</si>
  <si>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</si>
  <si>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</si>
  <si>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</si>
  <si>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</si>
  <si>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</si>
  <si>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</si>
  <si>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</si>
  <si>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</si>
  <si>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</si>
  <si>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</si>
  <si>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</si>
  <si>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</si>
  <si>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</si>
  <si>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</si>
  <si>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</si>
  <si>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</si>
  <si>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</si>
  <si>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</si>
  <si>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</si>
  <si>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</si>
  <si>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</si>
  <si>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</si>
  <si>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</si>
  <si>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</si>
  <si>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</si>
  <si>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</si>
  <si>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</si>
  <si>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</si>
  <si>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</si>
  <si>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</si>
  <si>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</si>
  <si>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</si>
  <si>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</si>
  <si>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</si>
  <si>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</si>
  <si>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</si>
  <si>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</si>
  <si>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</si>
  <si>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</si>
  <si>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</si>
  <si>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</si>
  <si>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</si>
  <si>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</si>
  <si>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</si>
  <si>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</si>
  <si>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</si>
  <si>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</si>
  <si>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</si>
  <si>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</si>
  <si>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</si>
  <si>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</si>
  <si>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</si>
  <si>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</si>
  <si>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</si>
  <si>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</si>
  <si>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</si>
  <si>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</si>
  <si>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</si>
  <si>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</si>
  <si>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</si>
  <si>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</si>
  <si>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</si>
  <si>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</si>
  <si>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</si>
  <si>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</si>
  <si>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</si>
  <si>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</si>
  <si>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</si>
  <si>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</si>
  <si>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</si>
  <si>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</si>
  <si>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</si>
  <si>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</si>
  <si>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</si>
  <si>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</si>
  <si>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</si>
  <si>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</si>
  <si>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</si>
  <si>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</si>
  <si>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</si>
  <si>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</si>
  <si>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</si>
  <si>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</si>
  <si>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</si>
  <si>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</si>
  <si>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</si>
  <si>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</si>
  <si>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</si>
  <si>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</si>
  <si>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</si>
  <si>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</si>
  <si>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</si>
  <si>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</si>
  <si>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</si>
  <si>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</si>
  <si>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</si>
  <si>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</si>
  <si>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</si>
  <si>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</si>
  <si>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</si>
  <si>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</si>
  <si>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</si>
  <si>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</si>
  <si>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</si>
  <si>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</si>
  <si>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</si>
  <si>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</si>
  <si>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</si>
  <si>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</si>
  <si>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</si>
  <si>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</si>
  <si>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</si>
  <si>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</si>
  <si>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</si>
  <si>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</si>
  <si>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</si>
  <si>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</si>
  <si>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</si>
  <si>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</si>
  <si>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</si>
  <si>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</si>
  <si>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</si>
  <si>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</si>
  <si>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</si>
  <si>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</si>
  <si>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</si>
  <si>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</si>
  <si>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</si>
  <si>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</si>
  <si>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</si>
  <si>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</si>
  <si>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</si>
  <si>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</si>
  <si>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</si>
  <si>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</si>
  <si>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</si>
  <si>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</si>
  <si>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</si>
  <si>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</si>
  <si>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</si>
  <si>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</si>
  <si>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</si>
  <si>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</si>
  <si>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</si>
  <si>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</si>
  <si>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</si>
  <si>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</si>
  <si>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</si>
  <si>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</si>
  <si>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</si>
  <si>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</si>
  <si>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</si>
  <si>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</si>
  <si>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</si>
  <si>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</si>
  <si>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</si>
  <si>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</si>
  <si>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</si>
  <si>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</si>
  <si>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</si>
  <si>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</si>
  <si>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</si>
  <si>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</si>
  <si>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</si>
  <si>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</si>
  <si>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</si>
  <si>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</si>
  <si>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</si>
  <si>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</si>
  <si>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</si>
  <si>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</si>
  <si>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</si>
  <si>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</si>
  <si>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</si>
  <si>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</si>
  <si>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</si>
  <si>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</si>
  <si>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</si>
  <si>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</si>
  <si>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</si>
  <si>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</si>
  <si>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</si>
  <si>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</si>
  <si>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</si>
  <si>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</si>
  <si>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</si>
  <si>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</si>
  <si>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</si>
  <si>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</si>
  <si>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</si>
  <si>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</si>
  <si>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</si>
  <si>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</si>
  <si>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</si>
  <si>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</si>
  <si>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</si>
  <si>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</si>
  <si>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</si>
  <si>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</si>
  <si>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</si>
  <si>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</si>
  <si>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</si>
  <si>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</si>
  <si>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</si>
  <si>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</si>
  <si>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</si>
  <si>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</si>
  <si>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</si>
  <si>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</si>
  <si>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</si>
  <si>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</si>
  <si>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</si>
  <si>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</si>
  <si>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</si>
  <si>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</si>
  <si>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</si>
  <si>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</si>
  <si>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</si>
  <si>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</si>
  <si>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</si>
  <si>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</si>
  <si>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</si>
  <si>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</si>
  <si>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</si>
  <si>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</si>
  <si>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</si>
  <si>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</si>
  <si>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</si>
  <si>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</si>
  <si>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</si>
  <si>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</si>
  <si>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</si>
  <si>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</si>
  <si>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</si>
  <si>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</si>
  <si>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</si>
  <si>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</si>
  <si>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</si>
  <si>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</si>
  <si>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</si>
  <si>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</si>
  <si>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</si>
  <si>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</si>
  <si>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</si>
  <si>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</si>
  <si>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</si>
  <si>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</si>
  <si>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</si>
  <si>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</si>
  <si>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</si>
  <si>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</si>
  <si>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</si>
  <si>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</si>
  <si>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</si>
  <si>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</si>
  <si>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</si>
  <si>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</si>
  <si>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</si>
  <si>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</si>
  <si>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</si>
  <si>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</si>
  <si>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</si>
  <si>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</si>
  <si>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</si>
  <si>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</si>
  <si>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</si>
  <si>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</si>
  <si>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</si>
  <si>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</si>
  <si>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</si>
  <si>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</si>
  <si>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</si>
  <si>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</si>
  <si>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</si>
  <si>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</si>
  <si>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</si>
  <si>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</si>
  <si>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</si>
  <si>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</si>
  <si>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</si>
  <si>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</si>
  <si>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</si>
  <si>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</si>
  <si>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</si>
  <si>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</si>
  <si>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</si>
  <si>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</si>
  <si>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</si>
  <si>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</si>
  <si>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</si>
  <si>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</si>
  <si>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</si>
  <si>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</si>
  <si>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</si>
  <si>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</si>
  <si>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</si>
  <si>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</si>
  <si>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</si>
  <si>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</si>
  <si>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</si>
  <si>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</si>
  <si>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</si>
  <si>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</si>
  <si>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</si>
  <si>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</si>
  <si>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</si>
  <si>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</si>
  <si>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</si>
  <si>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</si>
  <si>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</si>
  <si>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</si>
  <si>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</si>
  <si>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</si>
  <si>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</si>
  <si>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</si>
  <si>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</si>
  <si>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</si>
  <si>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</si>
  <si>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</si>
  <si>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</si>
  <si>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</si>
  <si>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</si>
  <si>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</si>
  <si>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</si>
  <si>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</si>
  <si>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</si>
  <si>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</si>
  <si>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</si>
  <si>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</si>
  <si>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</si>
  <si>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</si>
  <si>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</si>
  <si>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</si>
  <si>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</si>
  <si>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</si>
  <si>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</si>
  <si>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</si>
  <si>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</si>
  <si>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</si>
  <si>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</si>
  <si>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</si>
  <si>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</si>
  <si>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</si>
  <si>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</si>
  <si>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</si>
  <si>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</si>
  <si>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</si>
  <si>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</si>
  <si>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</si>
  <si>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</si>
  <si>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</si>
  <si>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</si>
  <si>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</si>
  <si>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</si>
  <si>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</si>
  <si>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</si>
  <si>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</si>
  <si>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</si>
  <si>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</si>
  <si>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</si>
  <si>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</si>
  <si>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</si>
  <si>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</si>
  <si>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</si>
  <si>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</si>
  <si>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</si>
  <si>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</si>
  <si>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</si>
  <si>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</si>
  <si>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</si>
  <si>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</si>
  <si>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</si>
  <si>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</si>
  <si>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</si>
  <si>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</si>
  <si>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</si>
  <si>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</si>
  <si>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</si>
  <si>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</si>
  <si>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</si>
  <si>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</si>
  <si>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</si>
  <si>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</si>
  <si>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</si>
  <si>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</si>
  <si>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</si>
  <si>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</si>
  <si>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</si>
  <si>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</si>
  <si>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</si>
  <si>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</si>
  <si>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</si>
  <si>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</si>
  <si>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</si>
  <si>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</si>
  <si>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</si>
  <si>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</si>
  <si>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</si>
  <si>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</si>
  <si>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</si>
  <si>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</si>
  <si>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</si>
  <si>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</si>
  <si>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</si>
  <si>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</si>
  <si>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</si>
  <si>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</si>
  <si>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</si>
  <si>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</si>
  <si>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</si>
  <si>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</si>
  <si>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</si>
  <si>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</si>
  <si>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</si>
  <si>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</si>
  <si>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</si>
  <si>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</si>
  <si>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</si>
  <si>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</si>
  <si>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</si>
  <si>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</si>
  <si>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</si>
  <si>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</si>
  <si>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</si>
  <si>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</si>
  <si>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</si>
  <si>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</si>
  <si>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</si>
  <si>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</si>
  <si>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</si>
  <si>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</si>
  <si>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</si>
  <si>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</si>
  <si>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</si>
  <si>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</si>
  <si>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</si>
  <si>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</si>
  <si>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</si>
  <si>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</si>
  <si>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</si>
  <si>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</si>
  <si>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</si>
  <si>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</si>
  <si>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</si>
  <si>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</si>
  <si>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</si>
  <si>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</si>
  <si>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</si>
  <si>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</si>
  <si>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</si>
  <si>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</si>
  <si>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</si>
  <si>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</si>
  <si>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</si>
  <si>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</si>
  <si>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</si>
  <si>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</si>
  <si>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</si>
  <si>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</si>
  <si>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</si>
  <si>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</si>
  <si>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</si>
  <si>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</si>
  <si>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</si>
  <si>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</si>
  <si>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</si>
  <si>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</si>
  <si>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</si>
  <si>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</si>
  <si>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</si>
  <si>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</si>
  <si>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</si>
  <si>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</si>
  <si>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</si>
  <si>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</si>
  <si>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</si>
  <si>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</si>
  <si>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</si>
  <si>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</si>
  <si>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</si>
  <si>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</si>
  <si>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</si>
  <si>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</si>
  <si>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</si>
  <si>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</si>
  <si>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</si>
  <si>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</si>
  <si>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</si>
  <si>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</si>
  <si>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</si>
  <si>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</si>
  <si>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</si>
  <si>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</si>
  <si>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</si>
  <si>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</si>
  <si>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</si>
  <si>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</si>
  <si>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</si>
  <si>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</si>
  <si>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</si>
  <si>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</si>
  <si>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</si>
  <si>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</si>
  <si>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</si>
  <si>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</si>
  <si>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</si>
  <si>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</si>
  <si>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</si>
  <si>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</si>
  <si>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</si>
  <si>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</si>
  <si>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</si>
  <si>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</si>
  <si>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</si>
  <si>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</si>
  <si>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</si>
  <si>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</si>
  <si>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</si>
  <si>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</si>
  <si>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</si>
  <si>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</si>
  <si>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</si>
  <si>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</si>
  <si>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</si>
  <si>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</si>
  <si>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</si>
  <si>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</si>
  <si>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</si>
  <si>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</si>
  <si>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</si>
  <si>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</si>
  <si>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</si>
  <si>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</si>
  <si>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</si>
  <si>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</si>
  <si>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</si>
  <si>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</si>
  <si>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</si>
  <si>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</si>
  <si>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</si>
  <si>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</si>
  <si>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</si>
  <si>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</si>
  <si>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</si>
  <si>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</si>
  <si>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</si>
  <si>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</si>
  <si>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</si>
  <si>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</si>
  <si>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</si>
  <si>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</si>
  <si>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</si>
  <si>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</si>
  <si>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</si>
  <si>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</si>
  <si>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</si>
  <si>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</si>
  <si>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</si>
  <si>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</si>
  <si>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</si>
  <si>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</si>
  <si>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</si>
  <si>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</si>
  <si>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</si>
  <si>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</si>
  <si>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</si>
  <si>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</si>
  <si>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</si>
  <si>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</si>
  <si>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</si>
  <si>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</si>
  <si>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</si>
  <si>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</si>
  <si>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</si>
  <si>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</si>
  <si>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</si>
  <si>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</si>
  <si>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</si>
  <si>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</si>
  <si>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</si>
  <si>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</si>
  <si>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</si>
  <si>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</si>
  <si>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</si>
  <si>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</si>
  <si>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</si>
  <si>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</si>
  <si>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</si>
  <si>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</si>
  <si>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</si>
  <si>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</si>
  <si>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</si>
  <si>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</si>
  <si>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</si>
  <si>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</si>
  <si>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</si>
  <si>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</si>
  <si>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</si>
  <si>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</si>
  <si>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</si>
  <si>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</si>
  <si>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</si>
  <si>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</si>
  <si>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</si>
  <si>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</si>
  <si>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</si>
  <si>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</si>
  <si>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</si>
  <si>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</si>
  <si>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</si>
  <si>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</si>
  <si>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</si>
  <si>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</si>
  <si>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</si>
  <si>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</si>
  <si>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</si>
  <si>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</si>
  <si>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</si>
  <si>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</si>
  <si>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</si>
  <si>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</si>
  <si>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</si>
  <si>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</si>
  <si>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</si>
  <si>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</si>
  <si>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</si>
  <si>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</si>
  <si>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</si>
  <si>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</si>
  <si>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</si>
  <si>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</si>
  <si>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</si>
  <si>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</si>
  <si>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</si>
  <si>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</si>
  <si>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</si>
  <si>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</si>
  <si>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</si>
  <si>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</si>
  <si>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</si>
  <si>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</si>
  <si>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</si>
  <si>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</si>
  <si>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</si>
  <si>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</si>
  <si>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</si>
  <si>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</si>
  <si>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</si>
  <si>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</si>
  <si>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</si>
  <si>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</si>
  <si>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</si>
  <si>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</si>
  <si>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</si>
  <si>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</si>
  <si>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</si>
  <si>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</si>
  <si>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</si>
  <si>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</si>
  <si>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</si>
  <si>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</si>
  <si>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</si>
  <si>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</si>
  <si>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</si>
  <si>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</si>
  <si>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</si>
  <si>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</si>
  <si>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</si>
  <si>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</si>
  <si>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</si>
  <si>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</si>
  <si>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</si>
  <si>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</si>
  <si>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</si>
  <si>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</si>
  <si>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</si>
  <si>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</si>
  <si>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</si>
  <si>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</si>
  <si>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</si>
  <si>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</si>
  <si>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</si>
  <si>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</si>
  <si>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</si>
  <si>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</si>
  <si>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</si>
  <si>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</si>
  <si>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</si>
  <si>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</si>
  <si>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</si>
  <si>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</si>
  <si>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</si>
  <si>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</si>
  <si>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</si>
  <si>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</si>
  <si>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</si>
  <si>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</si>
  <si>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</si>
  <si>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</si>
  <si>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</si>
  <si>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</si>
  <si>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</si>
  <si>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</si>
  <si>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</si>
  <si>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</si>
  <si>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</si>
  <si>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</si>
  <si>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</si>
  <si>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</si>
  <si>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</si>
  <si>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</si>
  <si>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</si>
  <si>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</si>
  <si>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</si>
  <si>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</si>
  <si>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</si>
  <si>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</si>
  <si>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</si>
  <si>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</si>
  <si>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</si>
  <si>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</si>
  <si>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</si>
  <si>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</si>
  <si>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</si>
  <si>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</si>
  <si>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</si>
  <si>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</si>
  <si>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</si>
  <si>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</si>
  <si>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</si>
  <si>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</si>
  <si>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</si>
  <si>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</si>
  <si>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</si>
  <si>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</si>
  <si>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</si>
  <si>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</si>
  <si>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</si>
  <si>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</si>
  <si>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</si>
  <si>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</si>
  <si>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</si>
  <si>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</si>
  <si>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</si>
  <si>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</si>
  <si>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</si>
  <si>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</si>
  <si>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</si>
  <si>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</si>
  <si>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</si>
  <si>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</si>
  <si>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</si>
  <si>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</si>
  <si>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</si>
  <si>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</si>
  <si>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</si>
  <si>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</si>
  <si>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</si>
  <si>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</si>
  <si>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</si>
  <si>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</si>
  <si>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</si>
  <si>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</si>
  <si>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</si>
  <si>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</si>
  <si>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</si>
  <si>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</si>
  <si>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</si>
  <si>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</si>
  <si>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</si>
  <si>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</si>
  <si>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</si>
  <si>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</si>
  <si>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</si>
  <si>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</si>
  <si>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</si>
  <si>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</si>
  <si>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</si>
  <si>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</si>
  <si>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</si>
  <si>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</si>
  <si>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</si>
  <si>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</si>
  <si>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</si>
  <si>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</si>
  <si>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</si>
  <si>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</si>
  <si>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</si>
  <si>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</si>
  <si>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</si>
  <si>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</si>
  <si>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</si>
  <si>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</si>
  <si>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</si>
  <si>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</si>
  <si>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</si>
  <si>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</si>
  <si>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</si>
  <si>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</si>
  <si>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</si>
  <si>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</si>
  <si>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</si>
  <si>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</si>
  <si>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</si>
  <si>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</si>
  <si>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</si>
  <si>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</si>
  <si>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</si>
  <si>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</si>
  <si>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</si>
  <si>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</si>
  <si>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</si>
  <si>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</si>
  <si>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</si>
  <si>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</si>
  <si>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</si>
  <si>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</si>
  <si>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</si>
  <si>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</si>
  <si>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</si>
  <si>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</si>
  <si>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</si>
  <si>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</si>
  <si>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</si>
  <si>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</si>
  <si>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</si>
  <si>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</si>
  <si>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</si>
  <si>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</si>
  <si>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</si>
  <si>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</si>
  <si>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</si>
  <si>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</si>
  <si>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</si>
  <si>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</si>
  <si>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</si>
  <si>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</si>
  <si>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</si>
  <si>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</si>
  <si>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</si>
  <si>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</si>
  <si>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</si>
  <si>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</si>
  <si>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</si>
  <si>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</si>
  <si>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</si>
  <si>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</si>
  <si>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</si>
  <si>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</si>
  <si>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</si>
  <si>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</si>
  <si>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</si>
  <si>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</si>
  <si>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</si>
  <si>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</si>
  <si>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</si>
  <si>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</si>
  <si>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</si>
  <si>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</si>
  <si>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</si>
  <si>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</si>
  <si>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</si>
  <si>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</si>
  <si>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</si>
  <si>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</si>
  <si>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</si>
  <si>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</si>
  <si>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</si>
  <si>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</si>
  <si>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</si>
  <si>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</si>
  <si>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</si>
  <si>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</si>
  <si>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</si>
  <si>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</si>
  <si>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</si>
  <si>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</si>
  <si>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</si>
  <si>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</si>
  <si>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</si>
  <si>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</si>
  <si>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</si>
  <si>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</si>
  <si>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</si>
  <si>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</si>
  <si>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</si>
  <si>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</si>
  <si>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</si>
  <si>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</si>
  <si>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</si>
  <si>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</si>
  <si>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</si>
  <si>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</si>
  <si>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</si>
  <si>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</si>
  <si>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</si>
  <si>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</si>
  <si>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</si>
  <si>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</si>
  <si>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</si>
  <si>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</si>
  <si>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</si>
  <si>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</si>
  <si>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</si>
  <si>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</si>
  <si>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</si>
  <si>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</si>
  <si>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</si>
  <si>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</si>
  <si>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</si>
  <si>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</si>
  <si>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</si>
  <si>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</si>
  <si>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</si>
  <si>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</si>
  <si>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</si>
  <si>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</si>
  <si>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</si>
  <si>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</si>
  <si>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</si>
  <si>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</si>
  <si>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</si>
  <si>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</si>
  <si>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</si>
  <si>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</si>
  <si>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</si>
  <si>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</si>
  <si>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</si>
  <si>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</si>
  <si>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</si>
  <si>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</si>
  <si>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</si>
  <si>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</si>
  <si>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</si>
  <si>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</si>
  <si>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</si>
  <si>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</si>
  <si>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</si>
  <si>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</si>
  <si>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</si>
  <si>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</si>
  <si>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</si>
  <si>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</si>
  <si>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</si>
  <si>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</si>
  <si>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</si>
  <si>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</si>
  <si>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</si>
  <si>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</si>
  <si>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</si>
  <si>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</si>
  <si>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</si>
  <si>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</si>
  <si>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</si>
  <si>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</si>
  <si>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</si>
  <si>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</si>
  <si>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</si>
  <si>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</si>
  <si>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</si>
  <si>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</si>
  <si>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</si>
  <si>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</si>
  <si>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</si>
  <si>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</si>
  <si>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</si>
  <si>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</si>
  <si>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</si>
  <si>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</si>
  <si>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</si>
  <si>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</si>
  <si>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</si>
  <si>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</si>
  <si>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</si>
  <si>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</si>
  <si>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</si>
  <si>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</si>
  <si>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</si>
  <si>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</si>
  <si>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</si>
  <si>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</si>
  <si>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</si>
  <si>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</si>
  <si>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</si>
  <si>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</si>
  <si>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</si>
  <si>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</si>
  <si>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</si>
  <si>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</si>
  <si>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</si>
  <si>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</si>
  <si>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</si>
  <si>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</si>
  <si>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</si>
  <si>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</si>
  <si>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</si>
  <si>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</si>
  <si>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</si>
  <si>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</si>
  <si>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</si>
  <si>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</si>
  <si>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</si>
  <si>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</si>
  <si>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</si>
  <si>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</si>
  <si>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</si>
  <si>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</si>
  <si>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</si>
  <si>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</si>
  <si>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</si>
  <si>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</si>
  <si>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</si>
  <si>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</si>
  <si>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</si>
  <si>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</si>
  <si>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</si>
  <si>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</si>
  <si>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</si>
  <si>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</si>
  <si>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</si>
  <si>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</si>
  <si>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</si>
  <si>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</si>
  <si>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</si>
  <si>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</si>
  <si>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</si>
  <si>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</si>
  <si>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</si>
  <si>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</si>
  <si>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</si>
  <si>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</si>
  <si>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</si>
  <si>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</si>
  <si>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</si>
  <si>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</si>
  <si>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</si>
  <si>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</si>
  <si>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</si>
  <si>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</si>
  <si>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</si>
  <si>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</si>
  <si>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</si>
  <si>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</si>
  <si>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</si>
  <si>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</si>
  <si>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</si>
  <si>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</si>
  <si>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</si>
  <si>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</si>
  <si>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</si>
  <si>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</si>
  <si>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</si>
  <si>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</si>
  <si>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</si>
  <si>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</si>
  <si>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</si>
  <si>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</si>
  <si>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</si>
  <si>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</si>
  <si>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</si>
  <si>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</si>
  <si>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</si>
  <si>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</si>
  <si>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</si>
  <si>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</si>
  <si>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</si>
  <si>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</si>
  <si>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</si>
  <si>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</si>
  <si>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</si>
  <si>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</si>
  <si>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</si>
  <si>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</si>
  <si>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</si>
  <si>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</si>
  <si>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</si>
  <si>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</si>
  <si>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</si>
  <si>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</si>
  <si>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</si>
  <si>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</si>
  <si>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</si>
  <si>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</si>
  <si>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</si>
  <si>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</si>
  <si>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</si>
  <si>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</si>
  <si>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</si>
  <si>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</si>
  <si>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</si>
  <si>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</si>
  <si>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</si>
  <si>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</si>
  <si>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</si>
  <si>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</si>
  <si>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</si>
  <si>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</si>
  <si>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</si>
  <si>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</si>
  <si>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</si>
  <si>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</si>
  <si>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</si>
  <si>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</si>
  <si>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</si>
  <si>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</si>
  <si>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</si>
  <si>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</si>
  <si>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</si>
  <si>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</si>
  <si>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</si>
  <si>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</si>
  <si>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</si>
  <si>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</si>
  <si>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</si>
  <si>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</si>
  <si>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</si>
  <si>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</si>
  <si>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</si>
  <si>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</si>
  <si>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</si>
  <si>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</si>
  <si>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</si>
  <si>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</si>
  <si>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</si>
  <si>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</si>
  <si>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</si>
  <si>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</si>
  <si>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</si>
  <si>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</si>
  <si>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</si>
  <si>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</si>
  <si>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</si>
  <si>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</si>
  <si>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</si>
  <si>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</si>
  <si>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</si>
  <si>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</si>
  <si>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</si>
  <si>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</si>
  <si>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</si>
  <si>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</si>
  <si>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</si>
  <si>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</si>
  <si>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</si>
  <si>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</si>
  <si>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</si>
  <si>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</si>
  <si>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</si>
  <si>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</si>
  <si>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</si>
  <si>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</si>
  <si>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</si>
  <si>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</si>
  <si>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</si>
  <si>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</si>
  <si>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</si>
  <si>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</si>
  <si>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</si>
  <si>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</si>
  <si>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</si>
  <si>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</si>
  <si>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</si>
  <si>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</si>
  <si>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</si>
  <si>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</si>
  <si>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</si>
  <si>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</si>
  <si>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</si>
  <si>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</si>
  <si>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</si>
  <si>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</si>
  <si>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</si>
  <si>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</si>
  <si>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</si>
  <si>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</si>
  <si>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</si>
  <si>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</si>
  <si>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</si>
  <si>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</si>
  <si>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</si>
  <si>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</si>
  <si>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</si>
  <si>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</si>
  <si>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</si>
  <si>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</si>
  <si>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</si>
  <si>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</si>
  <si>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</si>
  <si>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</si>
  <si>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</si>
  <si>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</si>
  <si>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</si>
  <si>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</si>
  <si>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</si>
  <si>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</si>
  <si>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</si>
  <si>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</si>
  <si>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</si>
  <si>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</si>
  <si>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</si>
  <si>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</si>
  <si>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</si>
  <si>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</si>
  <si>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</si>
  <si>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</si>
  <si>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</si>
  <si>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</si>
  <si>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</si>
  <si>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</si>
  <si>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</si>
  <si>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</si>
  <si>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</si>
  <si>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</si>
  <si>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</si>
  <si>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</si>
  <si>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</si>
  <si>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</si>
  <si>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</si>
  <si>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</si>
  <si>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</si>
  <si>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</si>
  <si>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</si>
  <si>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</si>
  <si>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</si>
  <si>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</si>
  <si>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</si>
  <si>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</si>
  <si>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</si>
  <si>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</si>
  <si>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</si>
  <si>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</si>
  <si>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</si>
  <si>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</si>
  <si>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</si>
  <si>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</si>
  <si>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</si>
  <si>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</si>
  <si>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</si>
  <si>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</si>
  <si>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</si>
  <si>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</si>
  <si>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</si>
  <si>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</si>
  <si>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</si>
  <si>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</si>
  <si>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</si>
  <si>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</si>
  <si>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</si>
  <si>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</si>
  <si>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</si>
  <si>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</si>
  <si>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</si>
  <si>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</si>
  <si>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</si>
  <si>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</si>
  <si>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</si>
  <si>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</si>
  <si>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</si>
  <si>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</si>
  <si>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</si>
  <si>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</si>
  <si>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</si>
  <si>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</si>
  <si>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</si>
  <si>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</si>
  <si>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</si>
  <si>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</si>
  <si>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</si>
  <si>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</si>
  <si>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</si>
  <si>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</si>
  <si>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</si>
  <si>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</si>
  <si>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</si>
  <si>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</si>
  <si>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</si>
  <si>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</si>
  <si>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</si>
  <si>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</si>
  <si>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</si>
  <si>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</si>
  <si>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</si>
  <si>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</si>
  <si>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</si>
  <si>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</si>
  <si>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</si>
  <si>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</si>
  <si>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</si>
  <si>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</si>
  <si>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</si>
  <si>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</si>
  <si>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</si>
  <si>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</si>
  <si>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</si>
  <si>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</si>
  <si>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</si>
  <si>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</si>
  <si>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</si>
  <si>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</si>
  <si>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</si>
  <si>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</si>
  <si>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</si>
  <si>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</si>
  <si>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</si>
  <si>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</si>
  <si>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</si>
  <si>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</si>
  <si>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</si>
  <si>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</si>
  <si>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</si>
  <si>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</si>
  <si>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</si>
  <si>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</si>
  <si>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</si>
  <si>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</si>
  <si>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</si>
  <si>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</si>
  <si>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</si>
  <si>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</si>
  <si>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</si>
  <si>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</si>
  <si>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</si>
  <si>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</si>
  <si>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</si>
  <si>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</si>
  <si>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</si>
  <si>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</si>
  <si>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</si>
  <si>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</si>
  <si>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</si>
  <si>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</si>
  <si>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</si>
  <si>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</si>
  <si>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</si>
  <si>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</si>
  <si>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</si>
  <si>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</si>
  <si>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</si>
  <si>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</si>
  <si>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</si>
  <si>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</si>
  <si>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</si>
  <si>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</si>
  <si>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</si>
  <si>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</si>
  <si>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</si>
  <si>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</si>
  <si>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</si>
  <si>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</si>
  <si>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</si>
  <si>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</si>
  <si>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</si>
  <si>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</si>
  <si>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</si>
  <si>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</si>
  <si>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</si>
  <si>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</si>
  <si>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</si>
  <si>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</si>
  <si>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</si>
  <si>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</si>
  <si>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</si>
  <si>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</si>
  <si>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</si>
  <si>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</si>
  <si>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</si>
  <si>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</si>
  <si>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</si>
  <si>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</si>
  <si>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</si>
  <si>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</si>
  <si>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</si>
  <si>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</si>
  <si>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</si>
  <si>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</si>
  <si>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</si>
  <si>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</si>
  <si>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</si>
  <si>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</si>
  <si>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</si>
  <si>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</si>
  <si>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</si>
  <si>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</si>
  <si>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</si>
  <si>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</si>
  <si>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</si>
  <si>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</si>
  <si>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</si>
  <si>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</si>
  <si>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</si>
  <si>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</si>
  <si>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</si>
  <si>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</si>
  <si>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</si>
  <si>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</si>
  <si>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</si>
  <si>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</si>
  <si>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</si>
  <si>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</si>
  <si>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</si>
  <si>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</si>
  <si>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</si>
  <si>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</si>
  <si>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</si>
  <si>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</si>
  <si>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</si>
  <si>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</si>
  <si>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</si>
  <si>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</si>
  <si>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</si>
  <si>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</si>
  <si>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</si>
  <si>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</si>
  <si>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</si>
  <si>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</si>
  <si>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</si>
  <si>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</si>
  <si>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</si>
  <si>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</si>
  <si>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</si>
  <si>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</si>
  <si>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</si>
  <si>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</si>
  <si>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</si>
  <si>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</si>
  <si>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</si>
  <si>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</si>
  <si>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</si>
  <si>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</si>
  <si>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</si>
  <si>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</si>
  <si>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</si>
  <si>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</si>
  <si>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</si>
  <si>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</si>
  <si>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</si>
  <si>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</si>
  <si>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</si>
  <si>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</si>
  <si>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</si>
  <si>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</si>
  <si>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</si>
  <si>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</si>
  <si>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</si>
  <si>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</si>
  <si>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</si>
  <si>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</si>
  <si>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</si>
  <si>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</si>
  <si>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</si>
  <si>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</si>
  <si>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</si>
  <si>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</si>
  <si>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</si>
  <si>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</si>
  <si>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</si>
  <si>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</si>
  <si>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</si>
  <si>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</si>
  <si>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</si>
  <si>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</si>
  <si>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</si>
  <si>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</si>
  <si>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</si>
  <si>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</si>
  <si>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</si>
  <si>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</si>
  <si>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</si>
  <si>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</si>
  <si>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</si>
  <si>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</si>
  <si>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</si>
  <si>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</si>
  <si>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</si>
  <si>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</si>
  <si>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</si>
  <si>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</si>
  <si>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</si>
  <si>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</si>
  <si>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</si>
  <si>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</si>
  <si>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</si>
  <si>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</si>
  <si>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</si>
  <si>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</si>
  <si>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</si>
  <si>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</si>
  <si>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</si>
  <si>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</si>
  <si>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</si>
  <si>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</si>
  <si>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</si>
  <si>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</si>
  <si>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</si>
  <si>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</si>
  <si>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</si>
  <si>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</si>
  <si>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</si>
  <si>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</si>
  <si>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</si>
  <si>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</si>
  <si>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</si>
  <si>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</si>
  <si>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</si>
  <si>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</si>
  <si>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</si>
  <si>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</si>
  <si>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</si>
  <si>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</si>
  <si>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</si>
  <si>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</si>
  <si>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</si>
  <si>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</si>
  <si>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</si>
  <si>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</si>
  <si>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</si>
  <si>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</si>
  <si>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</si>
  <si>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</si>
  <si>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</si>
  <si>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</si>
  <si>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</si>
  <si>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</si>
  <si>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</si>
  <si>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</si>
  <si>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</si>
  <si>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</si>
  <si>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</si>
  <si>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</si>
  <si>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</si>
  <si>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</si>
  <si>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</si>
  <si>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</si>
  <si>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</si>
  <si>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</si>
  <si>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</si>
  <si>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</si>
  <si>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</si>
  <si>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</si>
  <si>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</si>
  <si>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</si>
  <si>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</si>
  <si>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</si>
  <si>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</si>
  <si>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</si>
  <si>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</si>
  <si>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</si>
  <si>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</si>
  <si>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</si>
  <si>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</si>
  <si>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</si>
  <si>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</si>
  <si>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</si>
  <si>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</si>
  <si>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</si>
  <si>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</si>
  <si>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</si>
  <si>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</si>
  <si>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</si>
  <si>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</si>
  <si>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</si>
  <si>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</si>
  <si>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</si>
  <si>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</si>
  <si>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</si>
  <si>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</si>
  <si>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</si>
  <si>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</si>
  <si>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</si>
  <si>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</si>
  <si>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</si>
  <si>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</si>
  <si>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</si>
  <si>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</si>
  <si>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</si>
  <si>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</si>
  <si>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</si>
  <si>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</si>
  <si>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</si>
  <si>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</si>
  <si>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</si>
  <si>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</si>
  <si>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</si>
  <si>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</si>
  <si>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</si>
  <si>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</si>
  <si>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</si>
  <si>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</si>
  <si>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</si>
  <si>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</si>
  <si>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</si>
  <si>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</si>
  <si>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</si>
  <si>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</si>
  <si>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</si>
  <si>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</si>
  <si>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</si>
  <si>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</si>
  <si>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</si>
  <si>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</si>
  <si>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</si>
  <si>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</si>
  <si>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</si>
  <si>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</si>
  <si>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</si>
  <si>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</si>
  <si>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</si>
  <si>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</si>
  <si>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</si>
  <si>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</si>
  <si>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</si>
  <si>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</si>
  <si>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</si>
  <si>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</si>
  <si>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</si>
  <si>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</si>
  <si>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</si>
  <si>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</si>
  <si>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</si>
  <si>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</si>
  <si>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</si>
  <si>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</si>
  <si>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</si>
  <si>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</si>
  <si>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</si>
  <si>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</si>
  <si>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</si>
  <si>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</si>
  <si>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</si>
  <si>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</si>
  <si>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</si>
  <si>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</si>
  <si>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</si>
  <si>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</si>
  <si>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</si>
  <si>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</si>
  <si>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</si>
  <si>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</si>
  <si>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</si>
  <si>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</si>
  <si>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</si>
  <si>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</si>
  <si>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</si>
  <si>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</si>
  <si>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</si>
  <si>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</si>
  <si>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</si>
  <si>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</si>
  <si>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</si>
  <si>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</si>
  <si>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</si>
  <si>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</si>
  <si>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</si>
  <si>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</si>
  <si>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</si>
  <si>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</si>
  <si>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</si>
  <si>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</si>
  <si>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</si>
  <si>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</si>
  <si>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</si>
  <si>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</si>
  <si>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</si>
  <si>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</si>
  <si>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</si>
  <si>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</si>
  <si>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</si>
  <si>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</si>
  <si>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</si>
  <si>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</si>
  <si>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</si>
  <si>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</si>
  <si>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</si>
  <si>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</si>
  <si>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</si>
  <si>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</si>
  <si>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</si>
  <si>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</si>
  <si>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</si>
  <si>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</si>
  <si>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</si>
  <si>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</si>
  <si>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</si>
  <si>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</si>
  <si>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</si>
  <si>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</si>
  <si>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</si>
  <si>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</si>
  <si>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</si>
  <si>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</si>
  <si>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</si>
  <si>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</si>
  <si>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</si>
  <si>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</si>
  <si>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</si>
  <si>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</si>
  <si>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</si>
  <si>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</si>
  <si>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</si>
  <si>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</si>
  <si>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</si>
  <si>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</si>
  <si>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</si>
  <si>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</si>
  <si>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</si>
  <si>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</si>
  <si>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</si>
  <si>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</si>
  <si>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</si>
  <si>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</si>
  <si>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</si>
  <si>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</si>
  <si>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</si>
  <si>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</si>
  <si>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</si>
  <si>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</si>
  <si>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</si>
  <si>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</si>
  <si>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</si>
  <si>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</si>
  <si>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</si>
  <si>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</si>
  <si>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</si>
  <si>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</si>
  <si>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</si>
  <si>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</si>
  <si>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</si>
  <si>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</si>
  <si>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</si>
  <si>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</si>
  <si>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</si>
  <si>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</si>
  <si>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</si>
  <si>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</si>
  <si>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</si>
  <si>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</si>
  <si>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</si>
  <si>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</si>
  <si>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</si>
  <si>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</si>
  <si>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</si>
  <si>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</si>
  <si>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</si>
  <si>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</si>
  <si>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</si>
  <si>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</si>
  <si>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</si>
  <si>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</si>
  <si>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</si>
  <si>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</si>
  <si>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</si>
  <si>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</si>
  <si>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</si>
  <si>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</si>
  <si>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</si>
  <si>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</si>
  <si>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</si>
  <si>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</si>
  <si>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</si>
  <si>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</si>
  <si>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</si>
  <si>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</si>
  <si>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</si>
  <si>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</si>
  <si>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</si>
  <si>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</si>
  <si>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</si>
  <si>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</si>
  <si>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</si>
  <si>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</si>
  <si>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</si>
  <si>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</si>
  <si>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</si>
  <si>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</si>
  <si>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</si>
  <si>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</si>
  <si>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</si>
  <si>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</si>
  <si>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</si>
  <si>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</si>
  <si>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</si>
  <si>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</si>
  <si>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</si>
  <si>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</si>
  <si>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</si>
  <si>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</si>
  <si>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</si>
  <si>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</si>
  <si>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</si>
  <si>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</si>
  <si>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</si>
  <si>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</si>
  <si>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</si>
  <si>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</si>
  <si>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</si>
  <si>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</si>
  <si>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</si>
  <si>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</si>
  <si>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</si>
  <si>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</si>
  <si>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</si>
  <si>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</si>
  <si>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</si>
  <si>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</si>
  <si>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</si>
  <si>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</si>
  <si>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</si>
  <si>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</si>
  <si>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</si>
  <si>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</si>
  <si>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</si>
  <si>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</si>
  <si>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</si>
  <si>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</si>
  <si>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</si>
  <si>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</si>
  <si>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</si>
  <si>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</si>
  <si>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</si>
  <si>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</si>
  <si>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</si>
  <si>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</si>
  <si>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</si>
  <si>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</si>
  <si>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</si>
  <si>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</si>
  <si>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</si>
  <si>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</si>
  <si>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</si>
  <si>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</si>
  <si>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</si>
  <si>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</si>
  <si>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</si>
  <si>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</si>
  <si>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</si>
  <si>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</si>
  <si>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</si>
  <si>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</si>
  <si>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</si>
  <si>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</si>
  <si>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</si>
  <si>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</si>
  <si>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</si>
  <si>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</si>
  <si>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</si>
  <si>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</si>
  <si>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</si>
  <si>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</si>
  <si>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</si>
  <si>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</si>
  <si>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</si>
  <si>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</si>
  <si>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</si>
  <si>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</si>
  <si>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</si>
  <si>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</si>
  <si>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</si>
  <si>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</si>
  <si>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</si>
  <si>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</si>
  <si>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</si>
  <si>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</si>
  <si>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</si>
  <si>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</si>
  <si>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</si>
  <si>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</si>
  <si>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</si>
  <si>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</si>
  <si>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</si>
  <si>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</si>
  <si>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</si>
  <si>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</si>
  <si>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</si>
  <si>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</si>
  <si>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</si>
  <si>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</si>
  <si>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</si>
  <si>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</si>
  <si>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</si>
  <si>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</si>
  <si>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</si>
  <si>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</si>
  <si>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</si>
  <si>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</si>
  <si>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</si>
  <si>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</si>
  <si>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</si>
  <si>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</si>
  <si>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</si>
  <si>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</si>
  <si>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</si>
  <si>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</si>
  <si>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</si>
  <si>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</si>
  <si>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</si>
  <si>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</si>
  <si>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</si>
  <si>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</si>
  <si>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</si>
  <si>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</si>
  <si>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</si>
  <si>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</si>
  <si>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</si>
  <si>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</si>
  <si>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</si>
  <si>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</si>
  <si>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</si>
  <si>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</si>
  <si>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</si>
  <si>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</si>
  <si>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</si>
  <si>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</si>
  <si>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</si>
  <si>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</si>
  <si>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</si>
  <si>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</si>
  <si>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</si>
  <si>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</si>
  <si>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</si>
  <si>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</si>
  <si>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</si>
  <si>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</si>
  <si>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</si>
  <si>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</si>
  <si>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</si>
  <si>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</si>
  <si>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</si>
  <si>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</si>
  <si>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</si>
  <si>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</si>
  <si>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</si>
  <si>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</si>
  <si>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</si>
  <si>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</si>
  <si>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</si>
  <si>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</si>
  <si>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</si>
  <si>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</si>
  <si>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</si>
  <si>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</si>
  <si>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</si>
  <si>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</si>
  <si>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</si>
  <si>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</si>
  <si>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</si>
  <si>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</si>
  <si>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</si>
  <si>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</si>
  <si>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</si>
  <si>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</si>
  <si>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</si>
  <si>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</si>
  <si>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</si>
  <si>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</si>
  <si>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</si>
  <si>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</si>
  <si>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</si>
  <si>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</si>
  <si>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</si>
  <si>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</si>
  <si>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</si>
  <si>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</si>
  <si>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</si>
  <si>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</si>
  <si>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</si>
  <si>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</si>
  <si>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</si>
  <si>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</si>
  <si>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</si>
  <si>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</si>
  <si>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</si>
  <si>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</si>
  <si>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</si>
  <si>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</si>
  <si>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</si>
  <si>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</si>
  <si>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</si>
  <si>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</si>
  <si>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</si>
  <si>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</si>
  <si>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</si>
  <si>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</si>
  <si>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</si>
  <si>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</si>
  <si>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</si>
  <si>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</si>
  <si>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</si>
  <si>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</si>
  <si>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</si>
  <si>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</si>
  <si>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</si>
  <si>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</si>
  <si>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</si>
  <si>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</si>
  <si>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</si>
  <si>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</si>
  <si>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</si>
  <si>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</si>
  <si>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</si>
  <si>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</si>
  <si>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</si>
  <si>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</si>
  <si>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</si>
  <si>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</si>
  <si>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</si>
  <si>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</si>
  <si>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</si>
  <si>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</si>
  <si>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</si>
  <si>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</si>
  <si>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</si>
  <si>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</si>
  <si>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</si>
  <si>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</si>
  <si>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</si>
  <si>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</si>
  <si>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</si>
  <si>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</si>
  <si>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</si>
  <si>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</si>
  <si>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</si>
  <si>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</si>
  <si>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</si>
  <si>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</si>
  <si>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</si>
  <si>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</si>
  <si>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</si>
  <si>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</si>
  <si>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</si>
  <si>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</si>
  <si>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</si>
  <si>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</si>
  <si>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</si>
  <si>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</si>
  <si>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</si>
  <si>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</si>
  <si>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</si>
  <si>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</si>
  <si>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</si>
  <si>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</si>
  <si>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</si>
  <si>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</si>
  <si>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</si>
  <si>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</si>
  <si>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</si>
  <si>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</si>
  <si>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</si>
  <si>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</si>
  <si>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</si>
  <si>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</si>
  <si>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</si>
  <si>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</si>
  <si>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</si>
  <si>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</si>
  <si>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</si>
  <si>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</si>
  <si>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</si>
  <si>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</si>
  <si>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</si>
  <si>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</si>
  <si>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</si>
  <si>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</si>
  <si>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</si>
  <si>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</si>
  <si>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</si>
  <si>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</si>
  <si>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</si>
  <si>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</si>
  <si>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</si>
  <si>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</si>
  <si>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</si>
  <si>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</si>
  <si>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</si>
  <si>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</si>
  <si>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</si>
  <si>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</si>
  <si>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</si>
  <si>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</si>
  <si>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</si>
  <si>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</si>
  <si>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</si>
  <si>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</si>
  <si>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</si>
  <si>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</si>
  <si>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</si>
  <si>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</si>
  <si>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</si>
  <si>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</si>
  <si>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</si>
  <si>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</si>
  <si>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</si>
  <si>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</si>
  <si>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</si>
  <si>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</si>
  <si>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</si>
  <si>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</si>
  <si>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</si>
  <si>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</si>
  <si>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</si>
  <si>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</si>
  <si>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</si>
  <si>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</si>
  <si>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</si>
  <si>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</si>
  <si>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</si>
  <si>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</si>
  <si>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</si>
  <si>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</si>
  <si>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</si>
  <si>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</si>
  <si>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</si>
  <si>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</si>
  <si>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</si>
  <si>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</si>
  <si>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</si>
  <si>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</si>
  <si>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</si>
  <si>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</si>
  <si>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</si>
  <si>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</si>
  <si>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</si>
  <si>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</si>
  <si>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</si>
  <si>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</si>
  <si>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</si>
  <si>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</si>
  <si>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</si>
  <si>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</si>
  <si>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</si>
  <si>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</si>
  <si>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</si>
  <si>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</si>
  <si>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</si>
  <si>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</si>
  <si>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</si>
  <si>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</si>
  <si>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</si>
  <si>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</si>
  <si>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</si>
  <si>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</si>
  <si>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</si>
  <si>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</si>
  <si>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</si>
  <si>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</si>
  <si>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</si>
  <si>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</si>
  <si>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</si>
  <si>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</si>
  <si>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</si>
  <si>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</si>
  <si>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</si>
  <si>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</si>
  <si>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</si>
  <si>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</si>
  <si>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</si>
  <si>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</si>
  <si>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</si>
  <si>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</si>
  <si>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</si>
  <si>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</si>
  <si>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</si>
  <si>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</si>
  <si>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</si>
  <si>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</si>
  <si>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</si>
  <si>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</si>
  <si>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</si>
  <si>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</si>
  <si>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</si>
  <si>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</si>
  <si>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</si>
  <si>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</si>
  <si>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</si>
  <si>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</si>
  <si>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</si>
  <si>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</si>
  <si>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</si>
  <si>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</si>
  <si>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</si>
  <si>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</si>
  <si>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</si>
  <si>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</si>
  <si>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</si>
  <si>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</si>
  <si>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</si>
  <si>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</si>
  <si>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</si>
  <si>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</si>
  <si>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</si>
  <si>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</si>
  <si>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</si>
  <si>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</si>
  <si>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</si>
  <si>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</si>
  <si>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</si>
  <si>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</si>
  <si>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</si>
  <si>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</si>
  <si>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</si>
  <si>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</si>
  <si>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</si>
  <si>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</si>
  <si>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</si>
  <si>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</si>
  <si>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</si>
  <si>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</si>
  <si>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</si>
  <si>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</si>
  <si>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</si>
  <si>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</si>
  <si>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</si>
  <si>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</si>
  <si>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</si>
  <si>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</si>
  <si>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</si>
  <si>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</si>
  <si>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</si>
  <si>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</si>
  <si>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</si>
  <si>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</si>
  <si>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</si>
  <si>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</si>
  <si>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</si>
  <si>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</si>
  <si>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</si>
  <si>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</si>
  <si>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</si>
  <si>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</si>
  <si>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</si>
  <si>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</si>
  <si>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</si>
  <si>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</si>
  <si>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</si>
  <si>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</si>
  <si>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</si>
  <si>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</si>
  <si>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</si>
  <si>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</si>
  <si>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</si>
  <si>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</si>
  <si>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</si>
  <si>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</si>
  <si>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</si>
  <si>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</si>
  <si>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</si>
  <si>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</si>
  <si>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</si>
  <si>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</si>
  <si>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</si>
  <si>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</si>
  <si>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</si>
  <si>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</si>
  <si>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</si>
  <si>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</si>
  <si>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</si>
  <si>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</si>
  <si>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</si>
  <si>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</si>
  <si>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</si>
  <si>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</si>
  <si>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</si>
  <si>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</si>
  <si>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</si>
  <si>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</si>
  <si>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</si>
  <si>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</si>
  <si>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</si>
  <si>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</si>
  <si>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</si>
  <si>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</si>
  <si>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</si>
  <si>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</si>
  <si>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</si>
  <si>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</si>
  <si>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</si>
  <si>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</si>
  <si>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</si>
  <si>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</si>
  <si>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</si>
  <si>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</si>
  <si>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</si>
  <si>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</si>
  <si>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</si>
  <si>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</si>
  <si>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</si>
  <si>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</si>
  <si>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</si>
  <si>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</si>
  <si>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</si>
  <si>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</si>
  <si>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</si>
  <si>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</si>
  <si>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</si>
  <si>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</si>
  <si>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</si>
  <si>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</si>
  <si>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</si>
  <si>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</si>
  <si>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</si>
  <si>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</si>
  <si>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</si>
  <si>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</si>
  <si>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</si>
  <si>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</si>
  <si>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</si>
  <si>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</si>
  <si>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</si>
  <si>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</si>
  <si>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</si>
  <si>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</si>
  <si>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</si>
  <si>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</si>
  <si>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</si>
  <si>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</si>
  <si>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</si>
  <si>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</si>
  <si>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</si>
  <si>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</si>
  <si>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</si>
  <si>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</si>
  <si>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</si>
  <si>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</si>
  <si>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</si>
  <si>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</si>
  <si>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</si>
  <si>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</si>
  <si>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</si>
  <si>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</si>
  <si>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</si>
  <si>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</si>
  <si>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</si>
  <si>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</si>
  <si>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</si>
  <si>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</si>
  <si>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</si>
  <si>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</si>
  <si>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</si>
  <si>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</si>
  <si>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</si>
  <si>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</si>
  <si>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</si>
  <si>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</si>
  <si>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</si>
  <si>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</si>
  <si>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</si>
  <si>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</si>
  <si>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</si>
  <si>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</si>
  <si>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</si>
  <si>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</si>
  <si>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</si>
  <si>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</si>
  <si>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</si>
  <si>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</si>
  <si>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</si>
  <si>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</si>
  <si>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</si>
  <si>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</si>
  <si>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</si>
  <si>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</si>
  <si>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</si>
  <si>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</si>
  <si>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</si>
  <si>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</si>
  <si>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</si>
  <si>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</si>
  <si>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</si>
  <si>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</si>
  <si>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</si>
  <si>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</si>
  <si>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</si>
  <si>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</si>
  <si>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</si>
  <si>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</si>
  <si>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</si>
  <si>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</si>
  <si>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</si>
  <si>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</si>
  <si>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</si>
  <si>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</si>
  <si>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</si>
  <si>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</si>
  <si>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</si>
  <si>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</si>
  <si>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</si>
  <si>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</si>
  <si>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</si>
  <si>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</si>
  <si>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</si>
  <si>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</si>
  <si>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</si>
  <si>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</si>
  <si>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</si>
  <si>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</si>
  <si>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</si>
  <si>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</si>
  <si>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</si>
  <si>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</si>
  <si>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</si>
  <si>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</si>
  <si>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</si>
  <si>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</si>
  <si>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</si>
  <si>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</si>
  <si>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</si>
  <si>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</si>
  <si>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</si>
  <si>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</si>
  <si>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</si>
  <si>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</si>
  <si>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</si>
  <si>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</si>
  <si>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</si>
  <si>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</si>
  <si>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</si>
  <si>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</si>
  <si>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</si>
  <si>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</si>
  <si>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</si>
  <si>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</si>
  <si>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</si>
  <si>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</si>
  <si>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</si>
  <si>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</si>
  <si>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</si>
  <si>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</si>
  <si>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</si>
  <si>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</si>
  <si>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</si>
  <si>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</si>
  <si>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</si>
  <si>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</si>
  <si>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</si>
  <si>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</si>
  <si>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</si>
  <si>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</si>
  <si>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</si>
  <si>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</si>
  <si>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</si>
  <si>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</si>
  <si>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</si>
  <si>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</si>
  <si>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</si>
  <si>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</si>
  <si>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</si>
  <si>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</si>
  <si>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</si>
  <si>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</si>
  <si>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</si>
  <si>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</si>
  <si>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</si>
  <si>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</si>
  <si>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</si>
  <si>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</si>
  <si>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</si>
  <si>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</si>
  <si>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</si>
  <si>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</si>
  <si>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</si>
  <si>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</si>
  <si>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</si>
  <si>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</si>
  <si>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</si>
  <si>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</si>
  <si>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</si>
  <si>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</si>
  <si>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</si>
  <si>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</si>
  <si>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</si>
  <si>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</si>
  <si>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</si>
  <si>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</si>
  <si>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</si>
  <si>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</si>
  <si>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</si>
  <si>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</si>
  <si>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</si>
  <si>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</si>
  <si>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</si>
  <si>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</si>
  <si>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</si>
  <si>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</si>
  <si>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</si>
  <si>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</si>
  <si>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</si>
  <si>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</si>
  <si>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</si>
  <si>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</si>
  <si>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</si>
  <si>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</si>
  <si>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</si>
  <si>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</si>
  <si>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</si>
  <si>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</si>
  <si>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</si>
  <si>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</si>
  <si>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</si>
  <si>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</si>
  <si>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</si>
  <si>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</si>
  <si>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</si>
  <si>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</si>
  <si>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</si>
  <si>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</si>
  <si>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</si>
  <si>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</si>
  <si>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</si>
  <si>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</si>
  <si>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</si>
  <si>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</si>
  <si>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</si>
  <si>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</si>
  <si>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</si>
  <si>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</si>
  <si>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</si>
  <si>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</si>
  <si>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</si>
  <si>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</si>
  <si>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</si>
  <si>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</si>
  <si>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</si>
  <si>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</si>
  <si>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</si>
  <si>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</si>
  <si>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</si>
  <si>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</si>
  <si>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</si>
  <si>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</si>
  <si>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</si>
  <si>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</si>
  <si>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</si>
  <si>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</si>
  <si>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</si>
  <si>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</si>
  <si>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</si>
  <si>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</si>
  <si>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</si>
  <si>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</si>
  <si>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</si>
  <si>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</si>
  <si>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</si>
  <si>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</si>
  <si>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</si>
  <si>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</si>
  <si>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</si>
  <si>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</si>
  <si>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</si>
  <si>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</si>
  <si>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</si>
  <si>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</si>
  <si>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</si>
  <si>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</si>
  <si>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</si>
  <si>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</si>
  <si>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</si>
  <si>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</si>
  <si>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</si>
  <si>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</si>
  <si>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</si>
  <si>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</si>
  <si>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</si>
  <si>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</si>
  <si>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</si>
  <si>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</si>
  <si>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</si>
  <si>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</si>
  <si>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</si>
  <si>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</si>
  <si>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</si>
  <si>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</si>
  <si>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</si>
  <si>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</si>
  <si>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</si>
  <si>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</si>
  <si>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</si>
  <si>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</si>
  <si>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</si>
  <si>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</si>
  <si>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</si>
  <si>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</si>
  <si>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</si>
  <si>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</si>
  <si>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</si>
  <si>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</si>
  <si>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</si>
  <si>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</si>
  <si>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</si>
  <si>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</si>
  <si>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</si>
  <si>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</si>
  <si>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</si>
  <si>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</si>
  <si>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</si>
  <si>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</si>
  <si>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</si>
  <si>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</si>
  <si>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</si>
  <si>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</si>
  <si>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</si>
  <si>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</si>
  <si>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</si>
  <si>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</si>
  <si>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</si>
  <si>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</si>
  <si>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</si>
  <si>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</si>
  <si>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</si>
  <si>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</si>
  <si>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</si>
  <si>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</si>
  <si>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</si>
  <si>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</si>
  <si>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</si>
  <si>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</si>
  <si>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</si>
  <si>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</si>
  <si>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</si>
  <si>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</si>
  <si>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</si>
  <si>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</si>
  <si>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</si>
  <si>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</si>
  <si>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</si>
  <si>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</si>
  <si>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</si>
  <si>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</si>
  <si>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</si>
  <si>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</si>
  <si>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</si>
  <si>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</si>
  <si>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</si>
  <si>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</si>
  <si>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</si>
  <si>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</si>
  <si>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</si>
  <si>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</si>
  <si>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</si>
  <si>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</si>
  <si>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</si>
  <si>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</si>
  <si>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</si>
  <si>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</si>
  <si>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</si>
  <si>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</si>
  <si>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</si>
  <si>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</si>
  <si>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</si>
  <si>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</si>
  <si>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</si>
  <si>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</si>
  <si>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</si>
  <si>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</si>
  <si>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</si>
  <si>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</si>
  <si>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</si>
  <si>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</si>
  <si>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</si>
  <si>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</si>
  <si>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</si>
  <si>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</si>
  <si>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</si>
  <si>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</si>
  <si>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</si>
  <si>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</si>
  <si>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</si>
  <si>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</si>
  <si>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</si>
  <si>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</si>
  <si>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</si>
  <si>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</si>
  <si>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</si>
  <si>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</si>
  <si>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</si>
  <si>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</si>
  <si>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</si>
  <si>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</si>
  <si>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</si>
  <si>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</si>
  <si>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</si>
  <si>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</si>
  <si>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</si>
  <si>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</si>
  <si>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</si>
  <si>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</si>
  <si>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</si>
  <si>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</si>
  <si>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</si>
  <si>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</si>
  <si>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</si>
  <si>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</si>
  <si>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</si>
  <si>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</si>
  <si>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</si>
  <si>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</si>
  <si>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</si>
  <si>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</si>
  <si>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</si>
  <si>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</si>
  <si>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</si>
  <si>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</si>
  <si>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</si>
  <si>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</si>
  <si>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</si>
  <si>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</si>
  <si>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</si>
  <si>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</si>
  <si>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</si>
  <si>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</si>
  <si>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</si>
  <si>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</si>
  <si>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</si>
  <si>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</si>
  <si>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</si>
  <si>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</si>
  <si>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</si>
  <si>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</si>
  <si>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</si>
  <si>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</si>
  <si>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</si>
  <si>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</si>
  <si>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</si>
  <si>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</si>
  <si>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</si>
  <si>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</si>
  <si>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</si>
  <si>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</si>
  <si>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</si>
  <si>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</si>
  <si>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</si>
  <si>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</si>
  <si>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</si>
  <si>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</si>
  <si>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</si>
  <si>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</si>
  <si>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</si>
  <si>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</si>
  <si>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</si>
  <si>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</si>
  <si>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</si>
  <si>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</si>
  <si>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</si>
  <si>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</si>
  <si>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</si>
  <si>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</si>
  <si>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</si>
  <si>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</si>
  <si>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</si>
  <si>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</si>
  <si>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</si>
  <si>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</si>
  <si>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</si>
  <si>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</si>
  <si>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</si>
  <si>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</si>
  <si>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</si>
  <si>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</si>
  <si>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</si>
  <si>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</si>
  <si>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</si>
  <si>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</si>
  <si>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</si>
  <si>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</si>
  <si>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</si>
  <si>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</si>
  <si>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</si>
  <si>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</si>
  <si>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</si>
  <si>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</si>
  <si>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</si>
  <si>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</si>
  <si>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</si>
  <si>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</si>
  <si>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</si>
  <si>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</si>
  <si>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</si>
  <si>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</si>
  <si>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</si>
  <si>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</si>
  <si>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</si>
  <si>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</si>
  <si>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</si>
  <si>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</si>
  <si>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</si>
  <si>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</si>
  <si>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</si>
  <si>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</si>
  <si>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</si>
  <si>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</si>
  <si>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</si>
  <si>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</si>
  <si>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</si>
  <si>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</si>
  <si>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</si>
  <si>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</si>
  <si>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</si>
  <si>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</si>
  <si>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</si>
  <si>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</si>
  <si>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</si>
  <si>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</si>
  <si>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</si>
  <si>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</si>
  <si>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</si>
  <si>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</si>
  <si>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</si>
  <si>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</si>
  <si>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</si>
  <si>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</si>
  <si>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</si>
  <si>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</si>
  <si>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</si>
  <si>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</si>
  <si>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</si>
  <si>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</si>
  <si>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</si>
  <si>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</si>
  <si>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</si>
  <si>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</si>
  <si>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</si>
  <si>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</si>
  <si>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</si>
  <si>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</si>
  <si>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</si>
  <si>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</si>
  <si>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</si>
  <si>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</si>
  <si>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</si>
  <si>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</si>
  <si>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</si>
  <si>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</si>
  <si>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</si>
  <si>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</si>
  <si>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</si>
  <si>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</si>
  <si>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</si>
  <si>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</si>
  <si>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</si>
  <si>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</si>
  <si>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</si>
  <si>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</si>
  <si>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</si>
  <si>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</si>
  <si>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</si>
  <si>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</si>
  <si>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</si>
  <si>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</si>
  <si>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</si>
  <si>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</si>
  <si>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</si>
  <si>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</si>
  <si>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</si>
  <si>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</si>
  <si>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</si>
  <si>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</si>
  <si>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</si>
  <si>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</si>
  <si>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</si>
  <si>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</si>
  <si>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</si>
  <si>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</si>
  <si>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</si>
  <si>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</si>
  <si>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</si>
  <si>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</si>
  <si>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</si>
  <si>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</si>
  <si>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</si>
  <si>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</si>
  <si>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</si>
  <si>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</si>
  <si>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</si>
  <si>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</si>
  <si>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</si>
  <si>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</si>
  <si>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</si>
  <si>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</si>
  <si>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</si>
  <si>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</si>
  <si>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</si>
  <si>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</si>
  <si>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</si>
  <si>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</si>
  <si>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</si>
  <si>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</si>
  <si>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</si>
  <si>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</si>
  <si>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</si>
  <si>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</si>
  <si>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</si>
  <si>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</si>
  <si>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</si>
  <si>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</si>
  <si>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</si>
  <si>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</si>
  <si>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</si>
  <si>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</si>
  <si>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</si>
  <si>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</si>
  <si>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</si>
  <si>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</si>
  <si>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</si>
  <si>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</si>
  <si>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</si>
  <si>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</si>
  <si>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</si>
  <si>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</si>
  <si>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</si>
  <si>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</si>
  <si>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</si>
  <si>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</si>
  <si>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</si>
  <si>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</si>
  <si>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</si>
  <si>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</si>
  <si>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</si>
  <si>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</si>
  <si>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</si>
  <si>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</si>
  <si>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</si>
  <si>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</si>
  <si>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</si>
  <si>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</si>
  <si>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</si>
  <si>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</si>
  <si>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</si>
  <si>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</si>
  <si>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</si>
  <si>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</si>
  <si>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</si>
  <si>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</si>
  <si>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</si>
  <si>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</si>
  <si>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</si>
  <si>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</si>
  <si>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</si>
  <si>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</si>
  <si>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</si>
  <si>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</si>
  <si>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</si>
  <si>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</si>
  <si>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</si>
  <si>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</si>
  <si>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</si>
  <si>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</si>
  <si>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</si>
  <si>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</si>
  <si>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</si>
  <si>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</si>
  <si>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</si>
  <si>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</si>
  <si>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</si>
  <si>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</si>
  <si>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</si>
  <si>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</si>
  <si>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</si>
  <si>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</si>
  <si>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</si>
  <si>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</si>
  <si>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</si>
  <si>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</si>
  <si>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</si>
  <si>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</si>
  <si>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</si>
  <si>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</si>
  <si>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</si>
  <si>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</si>
  <si>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</si>
  <si>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</si>
  <si>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</si>
  <si>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</si>
  <si>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</si>
  <si>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</si>
  <si>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</si>
  <si>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</si>
  <si>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</si>
  <si>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</si>
  <si>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</si>
  <si>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</si>
  <si>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</si>
  <si>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</si>
  <si>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</si>
  <si>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</si>
  <si>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</si>
  <si>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</si>
  <si>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</si>
  <si>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</si>
  <si>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</si>
  <si>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</si>
  <si>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</si>
  <si>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</si>
  <si>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</si>
  <si>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</si>
  <si>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</si>
  <si>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</si>
  <si>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</si>
  <si>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</si>
  <si>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</si>
  <si>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</si>
  <si>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</si>
  <si>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</si>
  <si>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</si>
  <si>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</si>
  <si>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</si>
  <si>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</si>
  <si>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</si>
  <si>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</si>
  <si>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</si>
  <si>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</si>
  <si>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</si>
  <si>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</si>
  <si>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</si>
  <si>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</si>
  <si>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</si>
  <si>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</si>
  <si>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</si>
  <si>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</si>
  <si>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</si>
  <si>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</si>
  <si>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</si>
  <si>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</si>
  <si>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</si>
  <si>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</si>
  <si>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</si>
  <si>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</si>
  <si>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</si>
  <si>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</si>
  <si>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</si>
  <si>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</si>
  <si>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</si>
  <si>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</si>
  <si>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</si>
  <si>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</si>
  <si>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</si>
  <si>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</si>
  <si>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</si>
  <si>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</si>
  <si>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</si>
  <si>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</si>
  <si>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</si>
  <si>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</si>
  <si>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</si>
  <si>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</si>
  <si>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</si>
  <si>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</si>
  <si>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</si>
  <si>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</si>
  <si>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</si>
  <si>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</si>
  <si>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</si>
  <si>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</si>
  <si>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</si>
  <si>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</si>
  <si>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</si>
  <si>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</si>
  <si>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</si>
  <si>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</si>
  <si>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</si>
  <si>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</si>
  <si>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</si>
  <si>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</si>
  <si>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</si>
  <si>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</si>
  <si>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</si>
  <si>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</si>
  <si>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</si>
  <si>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</si>
  <si>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</si>
  <si>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</si>
  <si>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</si>
  <si>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</si>
  <si>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</si>
  <si>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</si>
  <si>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</si>
  <si>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</si>
  <si>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</si>
  <si>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</si>
  <si>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</si>
  <si>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</si>
  <si>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</si>
  <si>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</si>
  <si>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</si>
  <si>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</si>
  <si>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</si>
  <si>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</si>
  <si>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</si>
  <si>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</si>
  <si>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</si>
  <si>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</si>
  <si>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</si>
  <si>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</si>
  <si>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</si>
  <si>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</si>
  <si>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</si>
  <si>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</si>
  <si>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</si>
  <si>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</si>
  <si>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</si>
  <si>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</si>
  <si>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</si>
  <si>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</si>
  <si>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</si>
  <si>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</si>
  <si>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</si>
  <si>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</si>
  <si>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</si>
  <si>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</si>
  <si>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</si>
  <si>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</si>
  <si>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</si>
  <si>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</si>
  <si>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</si>
  <si>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</si>
  <si>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</si>
  <si>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</si>
  <si>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</si>
  <si>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</si>
  <si>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</si>
  <si>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</si>
  <si>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</si>
  <si>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</si>
  <si>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</si>
  <si>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</si>
  <si>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</si>
  <si>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</si>
  <si>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</si>
  <si>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</si>
  <si>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</si>
  <si>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</si>
  <si>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</si>
  <si>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</si>
  <si>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</si>
  <si>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</si>
  <si>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</si>
  <si>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</si>
  <si>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</si>
  <si>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</si>
  <si>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</si>
  <si>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</si>
  <si>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</si>
  <si>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</si>
  <si>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</si>
  <si>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</si>
  <si>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</si>
  <si>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</si>
  <si>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</si>
  <si>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</si>
  <si>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</si>
  <si>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</si>
  <si>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</si>
  <si>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</si>
  <si>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</si>
  <si>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</si>
  <si>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</si>
  <si>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</si>
  <si>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</si>
  <si>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</si>
  <si>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</si>
  <si>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</si>
  <si>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</si>
  <si>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</si>
  <si>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</si>
  <si>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</si>
  <si>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</si>
  <si>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</si>
  <si>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</si>
  <si>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</si>
  <si>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</si>
  <si>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</si>
  <si>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</si>
  <si>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</si>
  <si>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</si>
  <si>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</si>
  <si>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</si>
  <si>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</si>
  <si>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</si>
  <si>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</si>
  <si>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</si>
  <si>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</si>
  <si>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</si>
  <si>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</si>
  <si>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</si>
  <si>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</si>
  <si>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</si>
  <si>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</si>
  <si>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</si>
  <si>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</si>
  <si>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</si>
  <si>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</si>
  <si>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</si>
  <si>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</si>
  <si>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</si>
  <si>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</si>
  <si>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</si>
  <si>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</si>
  <si>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</si>
  <si>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</si>
  <si>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</si>
  <si>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</si>
  <si>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</si>
  <si>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</si>
  <si>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</si>
  <si>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</si>
  <si>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</si>
  <si>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</si>
  <si>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</si>
  <si>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</si>
  <si>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</si>
  <si>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</si>
  <si>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</si>
  <si>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</si>
  <si>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</si>
  <si>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</si>
  <si>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</si>
  <si>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</si>
  <si>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</si>
  <si>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</si>
  <si>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</si>
  <si>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</si>
  <si>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</si>
  <si>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</si>
  <si>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</si>
  <si>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</si>
  <si>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</si>
  <si>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</si>
  <si>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</si>
  <si>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</si>
  <si>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</si>
  <si>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</si>
  <si>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</si>
  <si>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</si>
  <si>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</si>
  <si>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</si>
  <si>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</si>
  <si>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</si>
  <si>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</si>
  <si>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</si>
  <si>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</si>
  <si>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</si>
  <si>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</si>
  <si>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</si>
  <si>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</si>
  <si>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</si>
  <si>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</si>
  <si>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</si>
  <si>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</si>
  <si>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</si>
  <si>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</si>
  <si>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</si>
  <si>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</si>
  <si>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</si>
  <si>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</si>
  <si>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</si>
  <si>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</si>
  <si>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</si>
  <si>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</si>
  <si>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</si>
  <si>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</si>
  <si>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</si>
  <si>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</si>
  <si>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</si>
  <si>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</si>
  <si>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</si>
  <si>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</si>
  <si>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</si>
  <si>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</si>
  <si>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</si>
  <si>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</si>
  <si>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</si>
  <si>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</si>
  <si>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</si>
  <si>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</si>
  <si>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</si>
  <si>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</si>
  <si>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</si>
  <si>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</si>
  <si>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</si>
  <si>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</si>
  <si>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</si>
  <si>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</si>
  <si>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</si>
  <si>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</si>
  <si>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</si>
  <si>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</si>
  <si>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</si>
  <si>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</si>
  <si>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</si>
  <si>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</si>
  <si>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</si>
  <si>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</si>
  <si>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</si>
  <si>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</si>
  <si>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</si>
  <si>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</si>
  <si>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</si>
  <si>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</si>
  <si>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</si>
  <si>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</si>
  <si>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</si>
  <si>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</si>
  <si>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</si>
  <si>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</si>
  <si>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</si>
  <si>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</si>
  <si>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</si>
  <si>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</si>
  <si>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</si>
  <si>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</si>
  <si>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</si>
  <si>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</si>
  <si>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</si>
  <si>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</si>
  <si>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</si>
  <si>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</si>
  <si>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</si>
  <si>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</si>
  <si>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</si>
  <si>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</si>
  <si>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</si>
  <si>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</si>
  <si>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</si>
  <si>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</si>
  <si>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</si>
  <si>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</si>
  <si>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</si>
  <si>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</si>
  <si>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</si>
  <si>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</si>
  <si>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</si>
  <si>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</si>
  <si>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</si>
  <si>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</si>
  <si>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</si>
  <si>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</si>
  <si>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</si>
  <si>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</si>
  <si>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</si>
  <si>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</si>
  <si>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</si>
  <si>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</si>
  <si>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</si>
  <si>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</si>
  <si>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</si>
  <si>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</si>
  <si>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</si>
  <si>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</si>
  <si>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</si>
  <si>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</si>
  <si>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</si>
  <si>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</si>
  <si>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</si>
  <si>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</si>
  <si>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</si>
  <si>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</si>
  <si>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</si>
  <si>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</si>
  <si>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</si>
  <si>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</si>
  <si>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</si>
  <si>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</si>
  <si>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</si>
  <si>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</si>
  <si>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</si>
  <si>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</si>
  <si>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</si>
  <si>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</si>
  <si>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</si>
  <si>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</si>
  <si>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</si>
  <si>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</si>
  <si>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</si>
  <si>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</si>
  <si>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</si>
  <si>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</si>
  <si>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</si>
  <si>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</si>
  <si>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</si>
  <si>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</si>
  <si>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</si>
  <si>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</si>
  <si>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</si>
  <si>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</si>
  <si>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</si>
  <si>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</si>
  <si>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</si>
  <si>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</si>
  <si>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</si>
  <si>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</si>
  <si>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</si>
  <si>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</si>
  <si>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</si>
  <si>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</si>
  <si>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</si>
  <si>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</si>
  <si>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</si>
  <si>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</si>
  <si>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</si>
  <si>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</si>
  <si>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</si>
  <si>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</si>
  <si>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</si>
  <si>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</si>
  <si>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</si>
  <si>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</si>
  <si>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</si>
  <si>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</si>
  <si>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</si>
  <si>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</si>
  <si>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</si>
  <si>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</si>
  <si>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</si>
  <si>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</si>
  <si>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</si>
  <si>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</si>
  <si>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</si>
  <si>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</si>
  <si>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</si>
  <si>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</si>
  <si>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</si>
  <si>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</si>
  <si>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</si>
  <si>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</si>
  <si>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</si>
  <si>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</si>
  <si>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</si>
  <si>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</si>
  <si>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</si>
  <si>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</si>
  <si>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</si>
  <si>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</si>
  <si>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</si>
  <si>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</si>
  <si>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</si>
  <si>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</si>
  <si>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</si>
  <si>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</si>
  <si>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</si>
  <si>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</si>
  <si>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</si>
  <si>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</si>
  <si>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</si>
  <si>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</si>
  <si>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</si>
  <si>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</si>
  <si>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</si>
  <si>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</si>
  <si>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</si>
  <si>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</si>
  <si>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</si>
  <si>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</si>
  <si>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</si>
  <si>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</si>
  <si>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</si>
  <si>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</si>
  <si>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</si>
  <si>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</si>
  <si>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</si>
  <si>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</si>
  <si>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</si>
  <si>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</si>
  <si>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</si>
  <si>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</si>
  <si>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</si>
  <si>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</si>
  <si>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</si>
  <si>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</si>
  <si>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</si>
  <si>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</si>
  <si>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</si>
  <si>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</si>
  <si>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</si>
  <si>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</si>
  <si>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</si>
  <si>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</si>
  <si>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</si>
  <si>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</si>
  <si>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</si>
  <si>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</si>
  <si>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</si>
  <si>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</si>
  <si>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</si>
  <si>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</si>
  <si>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</si>
  <si>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</si>
  <si>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</si>
  <si>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</si>
  <si>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</si>
  <si>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</si>
  <si>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</si>
  <si>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</si>
  <si>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</si>
  <si>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</si>
  <si>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</si>
  <si>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</si>
  <si>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</si>
  <si>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</si>
  <si>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</si>
  <si>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</si>
  <si>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</si>
  <si>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</si>
  <si>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</si>
  <si>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</si>
  <si>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</si>
  <si>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</si>
  <si>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</si>
  <si>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</si>
  <si>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</si>
  <si>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</si>
  <si>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</si>
  <si>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</si>
  <si>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</si>
  <si>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</si>
  <si>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</si>
  <si>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</si>
  <si>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</si>
  <si>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</si>
  <si>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</si>
  <si>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</si>
  <si>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</si>
  <si>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</si>
  <si>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</si>
  <si>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</si>
  <si>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</si>
  <si>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</si>
  <si>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</si>
  <si>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</si>
  <si>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</si>
  <si>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</si>
  <si>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</si>
  <si>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</si>
  <si>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</si>
  <si>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</si>
  <si>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</si>
  <si>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</si>
  <si>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</si>
  <si>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</si>
  <si>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</si>
  <si>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</si>
  <si>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</si>
  <si>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</si>
  <si>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</si>
  <si>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</si>
  <si>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</si>
  <si>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</si>
  <si>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</si>
  <si>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</si>
  <si>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</si>
  <si>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</si>
  <si>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</si>
  <si>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</si>
  <si>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</si>
  <si>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</si>
  <si>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</si>
  <si>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</si>
  <si>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</si>
  <si>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</si>
  <si>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</si>
  <si>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</si>
  <si>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</si>
  <si>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</si>
  <si>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</si>
  <si>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</si>
  <si>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</si>
  <si>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</si>
  <si>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</si>
  <si>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</si>
  <si>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</si>
  <si>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</si>
  <si>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</si>
  <si>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</si>
  <si>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</si>
  <si>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</si>
  <si>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</si>
  <si>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</si>
  <si>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</si>
  <si>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</si>
  <si>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</si>
  <si>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</si>
  <si>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</si>
  <si>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</si>
  <si>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</si>
  <si>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</si>
  <si>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</si>
  <si>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</si>
  <si>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</si>
  <si>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</si>
  <si>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</si>
  <si>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</si>
  <si>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</si>
  <si>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</si>
  <si>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</si>
  <si>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</si>
  <si>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</si>
  <si>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</si>
  <si>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</si>
  <si>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</si>
  <si>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</si>
  <si>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</si>
  <si>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</si>
  <si>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</si>
  <si>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</si>
  <si>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</si>
  <si>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</si>
  <si>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</si>
  <si>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</si>
  <si>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</si>
  <si>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</si>
  <si>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</si>
  <si>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</si>
  <si>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</si>
  <si>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</si>
  <si>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</si>
  <si>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</si>
  <si>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</si>
  <si>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</si>
  <si>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</si>
  <si>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</si>
  <si>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</si>
  <si>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</si>
  <si>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</si>
  <si>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</si>
  <si>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</si>
  <si>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</si>
  <si>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</si>
  <si>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</si>
  <si>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</si>
  <si>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</si>
  <si>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</si>
  <si>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</si>
  <si>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</si>
  <si>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</si>
  <si>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</si>
  <si>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</si>
  <si>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</si>
  <si>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</si>
  <si>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</si>
  <si>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</si>
  <si>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</si>
  <si>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</si>
  <si>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</si>
  <si>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</si>
  <si>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</si>
  <si>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</si>
  <si>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</si>
  <si>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</si>
  <si>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</si>
  <si>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</si>
  <si>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</si>
  <si>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</si>
  <si>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</si>
  <si>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</si>
  <si>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</si>
  <si>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</si>
  <si>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</si>
  <si>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</si>
  <si>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</si>
  <si>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</si>
  <si>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</si>
  <si>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</si>
  <si>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</si>
  <si>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</si>
  <si>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</si>
  <si>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</si>
  <si>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</si>
  <si>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</si>
  <si>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</si>
  <si>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</si>
  <si>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</si>
  <si>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</si>
  <si>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</si>
  <si>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</si>
  <si>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</si>
  <si>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</si>
  <si>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</si>
  <si>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</si>
  <si>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</si>
  <si>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</si>
  <si>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</si>
  <si>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</si>
  <si>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</si>
  <si>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</si>
  <si>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</si>
  <si>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</si>
  <si>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</si>
  <si>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</si>
  <si>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</si>
  <si>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</si>
  <si>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</si>
  <si>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</si>
  <si>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</si>
  <si>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</si>
  <si>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</si>
  <si>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</si>
  <si>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</si>
  <si>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</si>
  <si>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</si>
  <si>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</si>
  <si>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</si>
  <si>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</si>
  <si>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</si>
  <si>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</si>
  <si>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</si>
  <si>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</si>
  <si>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</si>
  <si>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</si>
  <si>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</si>
  <si>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</si>
  <si>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</si>
  <si>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</si>
  <si>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</si>
  <si>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</si>
  <si>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</si>
  <si>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</si>
  <si>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</si>
  <si>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</si>
  <si>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</si>
  <si>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</si>
  <si>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</si>
  <si>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</si>
  <si>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</si>
  <si>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</si>
  <si>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</si>
  <si>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</si>
  <si>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</si>
  <si>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</si>
  <si>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</si>
  <si>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</si>
  <si>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</si>
  <si>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</si>
  <si>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</si>
  <si>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</si>
  <si>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</si>
  <si>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</si>
  <si>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</si>
  <si>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</si>
  <si>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</si>
  <si>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</si>
  <si>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</si>
  <si>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</si>
  <si>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</si>
  <si>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</si>
  <si>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</si>
  <si>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</si>
  <si>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</si>
  <si>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</si>
  <si>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</si>
  <si>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</si>
  <si>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</si>
  <si>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</si>
  <si>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</si>
  <si>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</si>
  <si>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</si>
  <si>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</si>
  <si>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</si>
  <si>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</si>
  <si>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</si>
  <si>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</si>
  <si>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</si>
  <si>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</si>
  <si>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</si>
  <si>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</si>
  <si>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</si>
  <si>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</si>
  <si>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</si>
  <si>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</si>
  <si>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</si>
  <si>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</si>
  <si>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</si>
  <si>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</si>
  <si>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</si>
  <si>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</si>
  <si>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</si>
  <si>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</si>
  <si>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</si>
  <si>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</si>
  <si>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</si>
  <si>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</si>
  <si>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</si>
  <si>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</si>
  <si>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</si>
  <si>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</si>
  <si>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</si>
  <si>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</si>
  <si>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</si>
  <si>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</si>
  <si>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</si>
  <si>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</si>
  <si>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</si>
  <si>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</si>
  <si>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</si>
  <si>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</si>
  <si>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</si>
  <si>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</si>
  <si>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</si>
  <si>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</si>
  <si>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</si>
  <si>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</si>
  <si>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</si>
  <si>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</si>
  <si>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</si>
  <si>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</si>
  <si>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</si>
  <si>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</si>
  <si>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</si>
  <si>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</si>
  <si>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</si>
  <si>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</si>
  <si>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</si>
  <si>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</si>
  <si>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</si>
  <si>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</si>
  <si>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</si>
  <si>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</si>
  <si>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</si>
  <si>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</si>
  <si>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</si>
  <si>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</si>
  <si>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</si>
  <si>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</si>
  <si>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</si>
  <si>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</si>
  <si>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</si>
  <si>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</si>
  <si>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</si>
  <si>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</si>
  <si>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</si>
  <si>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</si>
  <si>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</si>
  <si>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</si>
  <si>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</si>
  <si>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</si>
  <si>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</si>
  <si>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</si>
  <si>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</si>
  <si>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</si>
  <si>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</si>
  <si>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</si>
  <si>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</si>
  <si>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</si>
  <si>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</si>
  <si>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</si>
  <si>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</si>
  <si>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</si>
  <si>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</si>
  <si>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</si>
  <si>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</si>
  <si>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</si>
  <si>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</si>
  <si>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</si>
  <si>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</si>
  <si>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</si>
  <si>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</si>
  <si>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</si>
  <si>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</si>
  <si>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</si>
  <si>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</si>
  <si>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</si>
  <si>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</si>
  <si>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</si>
  <si>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</si>
  <si>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</si>
  <si>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</si>
  <si>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</si>
  <si>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</si>
  <si>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</si>
  <si>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</si>
  <si>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</si>
  <si>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</si>
  <si>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</si>
  <si>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</si>
  <si>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</si>
  <si>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</si>
  <si>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</si>
  <si>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</si>
  <si>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</si>
  <si>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</si>
  <si>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</si>
  <si>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</si>
  <si>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</si>
  <si>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</si>
  <si>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</si>
  <si>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</si>
  <si>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</si>
  <si>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</si>
  <si>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</si>
  <si>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</si>
  <si>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</si>
  <si>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</si>
  <si>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</si>
  <si>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</si>
  <si>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</si>
  <si>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</si>
  <si>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</si>
  <si>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</si>
  <si>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</si>
  <si>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</si>
  <si>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</si>
  <si>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</si>
  <si>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</si>
  <si>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</si>
  <si>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</si>
  <si>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</si>
  <si>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</si>
  <si>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</si>
  <si>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</si>
  <si>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</si>
  <si>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</si>
  <si>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</si>
  <si>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</si>
  <si>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</si>
  <si>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</si>
  <si>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</si>
  <si>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</si>
  <si>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</si>
  <si>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</si>
  <si>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</si>
  <si>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</si>
  <si>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</si>
  <si>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</si>
  <si>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</si>
  <si>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</si>
  <si>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</si>
  <si>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</si>
  <si>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</si>
  <si>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</si>
  <si>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</si>
  <si>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</si>
  <si>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</si>
  <si>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</si>
  <si>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</si>
  <si>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</si>
  <si>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</si>
  <si>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</si>
  <si>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</si>
  <si>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</si>
  <si>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</si>
  <si>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</si>
  <si>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</si>
  <si>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</si>
  <si>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</si>
  <si>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</si>
  <si>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</si>
  <si>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</si>
  <si>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</si>
  <si>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</si>
  <si>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</si>
  <si>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</si>
  <si>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</si>
  <si>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</si>
  <si>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</si>
  <si>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</si>
  <si>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</si>
  <si>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</si>
  <si>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</si>
  <si>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</si>
  <si>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</si>
  <si>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</si>
  <si>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</si>
  <si>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</si>
  <si>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</si>
  <si>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</si>
  <si>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</si>
  <si>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</si>
  <si>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</si>
  <si>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</si>
  <si>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</si>
  <si>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</si>
  <si>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</si>
  <si>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</si>
  <si>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</si>
  <si>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</si>
  <si>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</si>
  <si>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</si>
  <si>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</si>
  <si>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</si>
  <si>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</si>
  <si>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</si>
  <si>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</si>
  <si>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</si>
  <si>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</si>
  <si>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</si>
  <si>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</si>
  <si>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</si>
  <si>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</si>
  <si>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</si>
  <si>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</si>
  <si>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</si>
  <si>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</si>
  <si>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</si>
  <si>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</si>
  <si>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</si>
  <si>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</si>
  <si>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</si>
  <si>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</si>
  <si>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</si>
  <si>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</si>
  <si>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</si>
  <si>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</si>
  <si>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</si>
  <si>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</si>
  <si>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</si>
  <si>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</si>
  <si>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</si>
  <si>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</si>
  <si>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</si>
  <si>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</si>
  <si>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</si>
  <si>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</si>
  <si>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</si>
  <si>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</si>
  <si>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</si>
  <si>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</si>
  <si>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</si>
  <si>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</si>
  <si>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</si>
  <si>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</si>
  <si>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</si>
  <si>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</si>
  <si>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</si>
  <si>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</si>
  <si>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</si>
  <si>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</si>
  <si>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</si>
  <si>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</si>
  <si>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</si>
  <si>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</si>
  <si>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</si>
  <si>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</si>
  <si>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</si>
  <si>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</si>
  <si>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</si>
  <si>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</si>
  <si>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</si>
  <si>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</si>
  <si>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</si>
  <si>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</si>
  <si>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</si>
  <si>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</si>
  <si>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</si>
  <si>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</si>
  <si>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</si>
  <si>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</si>
  <si>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</si>
  <si>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</si>
  <si>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</si>
  <si>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</si>
  <si>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</si>
  <si>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</si>
  <si>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</si>
  <si>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</si>
  <si>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</si>
  <si>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</si>
  <si>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</si>
  <si>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</si>
  <si>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</si>
  <si>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</si>
  <si>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</si>
  <si>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</si>
  <si>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</si>
  <si>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</si>
  <si>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</si>
  <si>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</si>
  <si>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</si>
  <si>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</si>
  <si>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</si>
  <si>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</si>
  <si>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</si>
  <si>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</si>
  <si>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</si>
  <si>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</si>
  <si>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</si>
  <si>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</si>
  <si>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</si>
  <si>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</si>
  <si>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</si>
  <si>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</si>
  <si>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</si>
  <si>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</si>
  <si>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</si>
  <si>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</si>
  <si>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</si>
  <si>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</si>
  <si>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</si>
  <si>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</si>
  <si>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</si>
  <si>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</si>
  <si>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</si>
  <si>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</si>
  <si>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</si>
  <si>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</si>
  <si>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</si>
  <si>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</si>
  <si>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</si>
  <si>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</si>
  <si>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</si>
  <si>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</si>
  <si>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</si>
  <si>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</si>
  <si>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</si>
  <si>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</si>
  <si>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</si>
  <si>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</si>
  <si>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</si>
  <si>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</si>
  <si>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</si>
  <si>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</si>
  <si>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</si>
  <si>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</si>
  <si>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</si>
  <si>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</si>
  <si>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</si>
  <si>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</si>
  <si>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</si>
  <si>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</si>
  <si>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</si>
  <si>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</si>
  <si>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</si>
  <si>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</si>
  <si>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</si>
  <si>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</si>
  <si>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</si>
  <si>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</si>
  <si>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</si>
  <si>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</si>
  <si>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</si>
  <si>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</si>
  <si>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</si>
  <si>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</si>
  <si>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</si>
  <si>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</si>
  <si>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</si>
  <si>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</si>
  <si>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</si>
  <si>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</si>
  <si>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</si>
  <si>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</si>
  <si>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</si>
  <si>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</si>
  <si>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</si>
  <si>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</si>
  <si>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</si>
  <si>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</si>
  <si>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</si>
  <si>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</si>
  <si>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</si>
  <si>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</si>
  <si>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</si>
  <si>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</si>
  <si>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</si>
  <si>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</si>
  <si>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</si>
  <si>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</si>
  <si>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</si>
  <si>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</si>
  <si>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</si>
  <si>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</si>
  <si>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</si>
  <si>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</si>
  <si>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</si>
  <si>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</si>
  <si>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</si>
  <si>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</si>
  <si>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</si>
  <si>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</si>
  <si>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</si>
  <si>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</si>
  <si>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</si>
  <si>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</si>
  <si>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</si>
  <si>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</si>
  <si>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</si>
  <si>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</si>
  <si>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</si>
  <si>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</si>
  <si>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</si>
  <si>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</si>
  <si>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</si>
  <si>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</si>
  <si>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</si>
  <si>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</si>
  <si>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</si>
  <si>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</si>
  <si>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</si>
  <si>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</si>
  <si>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</si>
  <si>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</si>
  <si>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</si>
  <si>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</si>
  <si>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</si>
  <si>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</si>
  <si>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</si>
  <si>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</si>
  <si>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</si>
  <si>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</si>
  <si>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</si>
  <si>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</si>
  <si>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</si>
  <si>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</si>
  <si>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</si>
  <si>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</si>
  <si>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</si>
  <si>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</si>
  <si>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</si>
  <si>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</si>
  <si>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</si>
  <si>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</si>
  <si>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</si>
  <si>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</si>
  <si>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</si>
  <si>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</si>
  <si>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</si>
  <si>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</si>
  <si>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</si>
  <si>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</si>
  <si>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</si>
  <si>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</si>
  <si>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</si>
  <si>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</si>
  <si>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</si>
  <si>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</si>
  <si>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</si>
  <si>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</si>
  <si>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</si>
  <si>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</si>
  <si>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</si>
  <si>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</si>
  <si>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</si>
  <si>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</si>
  <si>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</si>
  <si>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</si>
  <si>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</si>
  <si>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</si>
  <si>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</si>
  <si>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</si>
  <si>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</si>
  <si>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</si>
  <si>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</si>
  <si>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</si>
  <si>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</si>
  <si>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</si>
  <si>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</si>
  <si>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</si>
  <si>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</si>
  <si>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</si>
  <si>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</si>
  <si>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</si>
  <si>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</si>
  <si>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</si>
  <si>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</si>
  <si>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</si>
  <si>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</si>
  <si>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</si>
  <si>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</si>
  <si>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</si>
  <si>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</si>
  <si>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</si>
  <si>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</si>
  <si>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</si>
  <si>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</si>
  <si>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</si>
  <si>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</si>
  <si>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</si>
  <si>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</si>
  <si>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</si>
  <si>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</si>
  <si>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</si>
  <si>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</si>
  <si>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</si>
  <si>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</si>
  <si>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</si>
  <si>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</si>
  <si>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</si>
  <si>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</si>
  <si>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</si>
  <si>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</si>
  <si>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</si>
  <si>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</si>
  <si>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</si>
  <si>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</si>
  <si>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</si>
  <si>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</si>
  <si>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</si>
  <si>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</si>
  <si>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</si>
  <si>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</si>
  <si>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</si>
  <si>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</si>
  <si>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</si>
  <si>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</si>
  <si>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</si>
  <si>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</si>
  <si>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</si>
  <si>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</si>
  <si>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</si>
  <si>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</si>
  <si>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</si>
  <si>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</si>
  <si>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</si>
  <si>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</si>
  <si>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</si>
  <si>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</si>
  <si>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</si>
  <si>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</si>
  <si>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</si>
  <si>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</si>
  <si>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</si>
  <si>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</si>
  <si>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</si>
  <si>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</si>
  <si>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</si>
  <si>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</si>
  <si>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</si>
  <si>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</si>
  <si>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</si>
  <si>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</si>
  <si>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</si>
  <si>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</si>
  <si>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</si>
  <si>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</si>
  <si>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</si>
  <si>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</si>
  <si>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</si>
  <si>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</si>
  <si>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</si>
  <si>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</si>
  <si>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</si>
  <si>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</si>
  <si>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</si>
  <si>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</si>
  <si>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</si>
  <si>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</si>
  <si>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</si>
  <si>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</si>
  <si>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</si>
  <si>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</si>
  <si>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</si>
  <si>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</si>
  <si>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</si>
  <si>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</si>
  <si>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</si>
  <si>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</si>
  <si>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</si>
  <si>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</si>
  <si>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</si>
  <si>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</si>
  <si>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</si>
  <si>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</si>
  <si>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</si>
  <si>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</si>
  <si>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</si>
  <si>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</si>
  <si>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</si>
  <si>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</si>
  <si>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</si>
  <si>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</si>
  <si>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</si>
  <si>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</si>
  <si>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</si>
  <si>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</si>
  <si>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</si>
  <si>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</si>
  <si>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</si>
  <si>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</si>
  <si>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</si>
  <si>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</si>
  <si>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</si>
  <si>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</si>
  <si>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</si>
  <si>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</si>
  <si>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</si>
  <si>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</si>
  <si>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</si>
  <si>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</si>
  <si>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</si>
  <si>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</si>
  <si>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</si>
  <si>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</si>
  <si>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</si>
  <si>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</si>
  <si>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</si>
  <si>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</si>
  <si>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</si>
  <si>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</si>
  <si>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</si>
  <si>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</si>
  <si>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</si>
  <si>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</si>
  <si>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</si>
  <si>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</si>
  <si>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</si>
  <si>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</si>
  <si>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</si>
  <si>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</si>
  <si>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</si>
  <si>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</si>
  <si>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</si>
  <si>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</si>
  <si>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</si>
  <si>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</si>
  <si>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</si>
  <si>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</si>
  <si>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</si>
  <si>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</si>
  <si>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</si>
  <si>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</si>
  <si>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</si>
  <si>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</si>
  <si>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</si>
  <si>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</si>
  <si>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</si>
  <si>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</si>
  <si>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</si>
  <si>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</si>
  <si>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</si>
  <si>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</si>
  <si>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</si>
  <si>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</si>
  <si>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</si>
  <si>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</si>
  <si>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</si>
  <si>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</si>
  <si>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</si>
  <si>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</si>
  <si>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</si>
  <si>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</si>
  <si>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</si>
  <si>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</si>
  <si>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</si>
  <si>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</si>
  <si>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</si>
  <si>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</si>
  <si>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</si>
  <si>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</si>
  <si>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</si>
  <si>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</si>
  <si>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</si>
  <si>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</si>
  <si>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</si>
  <si>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</si>
  <si>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</si>
  <si>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</si>
  <si>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</si>
  <si>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</si>
  <si>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</si>
  <si>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</si>
  <si>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</si>
  <si>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</si>
  <si>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</si>
  <si>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</si>
  <si>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</si>
  <si>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</si>
  <si>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</si>
  <si>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</si>
  <si>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</si>
  <si>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</si>
  <si>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</si>
  <si>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</si>
  <si>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</si>
  <si>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</si>
  <si>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</si>
  <si>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</si>
  <si>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</si>
  <si>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</si>
  <si>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</si>
  <si>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</si>
  <si>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</si>
  <si>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</si>
  <si>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</si>
  <si>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</si>
  <si>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</si>
  <si>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</si>
  <si>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</si>
  <si>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</si>
  <si>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</si>
  <si>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</si>
  <si>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</si>
  <si>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</si>
  <si>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</si>
  <si>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</si>
  <si>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</si>
  <si>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</si>
  <si>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</si>
  <si>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</si>
  <si>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</si>
  <si>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</si>
  <si>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</si>
  <si>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</si>
  <si>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</si>
  <si>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</si>
  <si>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</si>
  <si>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</si>
  <si>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</si>
  <si>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</si>
  <si>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</si>
  <si>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</si>
  <si>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</si>
  <si>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</si>
  <si>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</si>
  <si>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</si>
  <si>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</si>
  <si>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</si>
  <si>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</si>
  <si>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</si>
  <si>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</si>
  <si>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</si>
  <si>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</si>
  <si>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</si>
  <si>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</si>
  <si>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</si>
  <si>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</si>
  <si>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</si>
  <si>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</si>
  <si>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</si>
  <si>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</si>
  <si>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</si>
  <si>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</si>
  <si>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</si>
  <si>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</si>
  <si>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</si>
  <si>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</si>
  <si>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</si>
  <si>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</si>
  <si>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</si>
  <si>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</si>
  <si>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</si>
  <si>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</si>
  <si>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</si>
  <si>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</si>
  <si>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</si>
  <si>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</si>
  <si>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</si>
  <si>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</si>
  <si>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</si>
  <si>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</si>
  <si>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</si>
  <si>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</si>
  <si>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</si>
  <si>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</si>
  <si>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</si>
  <si>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</si>
  <si>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</si>
  <si>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</si>
  <si>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</si>
  <si>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</si>
  <si>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</si>
  <si>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</si>
  <si>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</si>
  <si>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</si>
  <si>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</si>
  <si>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</si>
  <si>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</si>
  <si>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</si>
  <si>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</si>
  <si>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</si>
  <si>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</si>
  <si>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</si>
  <si>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</si>
  <si>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</si>
  <si>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</si>
  <si>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</si>
  <si>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</si>
  <si>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</si>
  <si>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</si>
  <si>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</si>
  <si>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</si>
  <si>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</si>
  <si>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</si>
  <si>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</si>
  <si>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</si>
  <si>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</si>
  <si>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</si>
  <si>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</si>
  <si>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</si>
  <si>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</si>
  <si>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</si>
  <si>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</si>
  <si>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</si>
  <si>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</si>
  <si>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</si>
  <si>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</si>
  <si>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</si>
  <si>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</si>
  <si>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</si>
  <si>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</si>
  <si>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</si>
  <si>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</si>
  <si>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</si>
  <si>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</si>
  <si>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</si>
  <si>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</si>
  <si>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</si>
  <si>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</si>
  <si>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</si>
  <si>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</si>
  <si>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</si>
  <si>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</si>
  <si>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</si>
  <si>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</si>
  <si>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</si>
  <si>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</si>
  <si>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</si>
  <si>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</si>
  <si>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</si>
  <si>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</si>
  <si>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</si>
  <si>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</si>
  <si>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</si>
  <si>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</si>
  <si>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</si>
  <si>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</si>
  <si>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</si>
  <si>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</si>
  <si>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</si>
  <si>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</si>
  <si>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</si>
  <si>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</si>
  <si>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</si>
  <si>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</si>
  <si>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</si>
  <si>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</si>
  <si>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</si>
  <si>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</si>
  <si>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</si>
  <si>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</si>
  <si>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</si>
  <si>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</si>
  <si>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</si>
  <si>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</si>
  <si>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</si>
  <si>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</si>
  <si>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</si>
  <si>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</si>
  <si>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</si>
  <si>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</si>
  <si>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</si>
  <si>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</si>
  <si>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</si>
  <si>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</si>
  <si>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</si>
  <si>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</si>
  <si>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</si>
  <si>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</si>
  <si>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</si>
  <si>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</si>
  <si>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</si>
  <si>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</si>
  <si>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</si>
  <si>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</si>
  <si>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</si>
  <si>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</si>
  <si>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</si>
  <si>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</si>
  <si>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</si>
  <si>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</si>
  <si>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</si>
  <si>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</si>
  <si>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</si>
  <si>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</si>
  <si>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</si>
  <si>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</si>
  <si>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</si>
  <si>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</si>
  <si>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</si>
  <si>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</si>
  <si>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</si>
  <si>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</si>
  <si>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</si>
  <si>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</si>
  <si>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</si>
  <si>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</si>
  <si>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</si>
  <si>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</si>
  <si>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</si>
  <si>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</si>
  <si>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</si>
  <si>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</si>
  <si>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</si>
  <si>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</si>
  <si>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</si>
  <si>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</si>
  <si>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</si>
  <si>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</si>
  <si>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</si>
  <si>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</si>
  <si>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</si>
  <si>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</si>
  <si>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</si>
  <si>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</si>
  <si>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</si>
  <si>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</si>
  <si>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</si>
  <si>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</si>
  <si>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</si>
  <si>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</si>
  <si>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</si>
  <si>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</si>
  <si>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</si>
  <si>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</si>
  <si>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</si>
  <si>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</si>
  <si>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</si>
  <si>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</si>
  <si>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</si>
  <si>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</si>
  <si>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</si>
  <si>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</si>
  <si>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</si>
  <si>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</si>
  <si>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</si>
  <si>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</si>
  <si>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</si>
  <si>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</si>
  <si>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</si>
  <si>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</si>
  <si>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</si>
  <si>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</si>
  <si>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</si>
  <si>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</si>
  <si>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</si>
  <si>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</si>
  <si>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</si>
  <si>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</si>
  <si>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</si>
  <si>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</si>
  <si>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</si>
  <si>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</si>
  <si>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</si>
  <si>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</si>
  <si>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</si>
  <si>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</si>
  <si>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</si>
  <si>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</si>
  <si>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</si>
  <si>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</si>
  <si>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</si>
  <si>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</si>
  <si>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</si>
  <si>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</si>
  <si>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</si>
  <si>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</si>
  <si>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</si>
  <si>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</si>
  <si>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</si>
  <si>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</si>
  <si>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</si>
  <si>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</si>
  <si>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</si>
  <si>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</si>
  <si>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</si>
  <si>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</si>
  <si>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</si>
  <si>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</si>
  <si>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</si>
  <si>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</si>
  <si>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</si>
  <si>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</si>
  <si>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</si>
  <si>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</si>
  <si>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</si>
  <si>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</si>
  <si>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</si>
  <si>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</si>
  <si>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</si>
  <si>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</si>
  <si>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</si>
  <si>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</si>
  <si>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</si>
  <si>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</si>
  <si>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</si>
  <si>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</si>
  <si>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</si>
  <si>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</si>
  <si>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</si>
  <si>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</si>
  <si>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</si>
  <si>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</si>
  <si>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</si>
  <si>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</si>
  <si>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</si>
  <si>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</si>
  <si>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</si>
  <si>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</si>
  <si>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</si>
  <si>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</si>
  <si>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</si>
  <si>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</si>
  <si>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</si>
  <si>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</si>
  <si>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</si>
  <si>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</si>
  <si>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</si>
  <si>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</si>
  <si>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</si>
  <si>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</si>
  <si>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</si>
  <si>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</si>
  <si>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</si>
  <si>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</si>
  <si>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</si>
  <si>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</si>
  <si>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</si>
  <si>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</si>
  <si>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</si>
  <si>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</si>
  <si>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</si>
  <si>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</si>
  <si>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</si>
  <si>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</si>
  <si>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</si>
  <si>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</si>
  <si>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</si>
  <si>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</si>
  <si>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</si>
  <si>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</si>
  <si>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</si>
  <si>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</si>
  <si>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</si>
  <si>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</si>
  <si>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</si>
  <si>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</si>
  <si>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</si>
  <si>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</si>
  <si>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</si>
  <si>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</si>
  <si>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</si>
  <si>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</si>
  <si>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</si>
  <si>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</si>
  <si>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</si>
  <si>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</si>
  <si>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</si>
  <si>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</si>
  <si>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</si>
  <si>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</si>
  <si>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</si>
  <si>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</si>
  <si>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</si>
  <si>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</si>
  <si>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</si>
  <si>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</si>
  <si>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</si>
  <si>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</si>
  <si>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</si>
  <si>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</si>
  <si>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</si>
  <si>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</si>
  <si>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</si>
  <si>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</si>
  <si>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</si>
  <si>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</si>
  <si>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</si>
  <si>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</si>
  <si>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</si>
  <si>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</si>
  <si>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</si>
  <si>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</si>
  <si>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</si>
  <si>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</si>
  <si>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</si>
  <si>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</si>
  <si>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</si>
  <si>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</si>
  <si>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</si>
  <si>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</si>
  <si>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</si>
  <si>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</si>
  <si>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</si>
  <si>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</si>
  <si>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</si>
  <si>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</si>
  <si>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</si>
  <si>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</si>
  <si>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</si>
  <si>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</si>
  <si>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</si>
  <si>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</si>
  <si>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</si>
  <si>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</si>
  <si>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</si>
  <si>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</si>
  <si>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</si>
  <si>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</si>
  <si>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</si>
  <si>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</si>
  <si>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</si>
  <si>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</si>
  <si>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</si>
  <si>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</si>
  <si>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</si>
  <si>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</si>
  <si>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</si>
  <si>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</si>
  <si>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</si>
  <si>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</si>
  <si>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</si>
  <si>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</si>
  <si>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</si>
  <si>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</si>
  <si>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</si>
  <si>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</si>
  <si>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</si>
  <si>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</si>
  <si>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</si>
  <si>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</si>
  <si>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</si>
  <si>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</si>
  <si>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</si>
  <si>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</si>
  <si>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</si>
  <si>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</si>
  <si>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</si>
  <si>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</si>
  <si>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</si>
  <si>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</si>
  <si>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</si>
  <si>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</si>
  <si>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</si>
  <si>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</si>
  <si>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</si>
  <si>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</si>
  <si>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</si>
  <si>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</si>
  <si>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</si>
  <si>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</si>
  <si>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</si>
  <si>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</si>
  <si>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</si>
  <si>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</si>
  <si>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</si>
  <si>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</si>
  <si>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</si>
  <si>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</si>
  <si>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</si>
  <si>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</si>
  <si>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</si>
  <si>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</si>
  <si>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</si>
  <si>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</si>
  <si>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</si>
  <si>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</si>
  <si>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</si>
  <si>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</si>
  <si>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</si>
  <si>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</si>
  <si>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</si>
  <si>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</si>
  <si>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</si>
  <si>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</si>
  <si>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</si>
  <si>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</si>
  <si>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</si>
  <si>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</si>
  <si>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</si>
  <si>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</si>
  <si>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</si>
  <si>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</si>
  <si>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</si>
  <si>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</si>
  <si>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</si>
  <si>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</si>
  <si>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</si>
  <si>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</si>
  <si>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</si>
  <si>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</si>
  <si>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</si>
  <si>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</si>
  <si>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</si>
  <si>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</si>
  <si>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</si>
  <si>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</si>
  <si>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</si>
  <si>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</si>
  <si>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</si>
  <si>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</si>
  <si>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</si>
  <si>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</si>
  <si>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</si>
  <si>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</si>
  <si>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</si>
  <si>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</si>
  <si>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</si>
  <si>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</si>
  <si>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</si>
  <si>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</si>
  <si>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</si>
  <si>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</si>
  <si>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</si>
  <si>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</si>
  <si>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</si>
  <si>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</si>
  <si>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</si>
  <si>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</si>
  <si>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</si>
  <si>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</si>
  <si>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</si>
  <si>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</si>
  <si>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</si>
  <si>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</si>
  <si>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</si>
  <si>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</si>
  <si>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</si>
  <si>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</si>
  <si>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</si>
  <si>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</si>
  <si>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</si>
  <si>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</si>
  <si>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</si>
  <si>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</si>
  <si>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</si>
  <si>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</si>
  <si>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</si>
  <si>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</si>
  <si>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</si>
  <si>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</si>
  <si>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</si>
  <si>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</si>
  <si>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</si>
  <si>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</si>
  <si>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</si>
  <si>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</si>
  <si>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</si>
  <si>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</si>
  <si>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</si>
  <si>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</si>
  <si>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</si>
  <si>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</si>
  <si>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</si>
  <si>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</si>
  <si>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</si>
  <si>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</si>
  <si>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</si>
  <si>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</si>
  <si>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</si>
  <si>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</si>
  <si>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</si>
  <si>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</si>
  <si>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</si>
  <si>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</si>
  <si>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</si>
  <si>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</si>
  <si>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</si>
  <si>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</si>
  <si>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</si>
  <si>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</si>
  <si>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</si>
  <si>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</si>
  <si>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</si>
  <si>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</si>
  <si>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</si>
  <si>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</si>
  <si>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</si>
  <si>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</si>
  <si>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</si>
  <si>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</si>
  <si>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</si>
  <si>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</si>
  <si>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</si>
  <si>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</si>
  <si>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</si>
  <si>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</si>
  <si>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</si>
  <si>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</si>
  <si>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</si>
  <si>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</si>
  <si>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</si>
  <si>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</si>
  <si>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</si>
  <si>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</si>
  <si>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</si>
  <si>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</si>
  <si>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</si>
  <si>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</si>
  <si>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</si>
  <si>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</si>
  <si>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</si>
  <si>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</si>
  <si>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</si>
  <si>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</si>
  <si>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</si>
  <si>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</si>
  <si>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</si>
  <si>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</si>
  <si>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</si>
  <si>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</si>
  <si>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</si>
  <si>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</si>
  <si>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</si>
  <si>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</si>
  <si>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</si>
  <si>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</si>
  <si>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</si>
  <si>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</si>
  <si>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</si>
  <si>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</si>
  <si>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</si>
  <si>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</si>
  <si>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</si>
  <si>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</si>
  <si>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</si>
  <si>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</si>
  <si>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</si>
  <si>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</si>
  <si>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</si>
  <si>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</si>
  <si>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</si>
  <si>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</si>
  <si>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</si>
  <si>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</si>
  <si>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</si>
  <si>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</si>
  <si>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</si>
  <si>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</si>
  <si>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</si>
  <si>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</si>
  <si>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</si>
  <si>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</si>
  <si>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</si>
  <si>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</si>
  <si>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</si>
  <si>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</si>
  <si>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</si>
  <si>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</si>
  <si>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</si>
  <si>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</si>
  <si>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</si>
  <si>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</si>
  <si>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</si>
  <si>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</si>
  <si>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</si>
  <si>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</si>
  <si>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</si>
  <si>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</si>
  <si>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</si>
  <si>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</si>
  <si>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</si>
  <si>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</si>
  <si>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</si>
  <si>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</si>
  <si>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</si>
  <si>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</si>
  <si>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</si>
  <si>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</si>
  <si>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</si>
  <si>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</si>
  <si>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</si>
  <si>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</si>
  <si>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</si>
  <si>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</si>
  <si>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</si>
  <si>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</si>
  <si>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</si>
  <si>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</si>
  <si>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</si>
  <si>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</si>
  <si>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</si>
  <si>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</si>
  <si>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</si>
  <si>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</si>
  <si>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</si>
  <si>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</si>
  <si>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</si>
  <si>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</si>
  <si>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</si>
  <si>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</si>
  <si>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</si>
  <si>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</si>
  <si>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</si>
  <si>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</si>
  <si>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</si>
  <si>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</si>
  <si>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</si>
  <si>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</si>
  <si>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</si>
  <si>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</si>
  <si>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</si>
  <si>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</si>
  <si>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</si>
  <si>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</si>
  <si>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</si>
  <si>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</si>
  <si>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</si>
  <si>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</si>
  <si>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</si>
  <si>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</si>
  <si>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</si>
  <si>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</si>
  <si>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</si>
  <si>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</si>
  <si>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</si>
  <si>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</si>
  <si>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</si>
  <si>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</si>
  <si>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</si>
  <si>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</si>
  <si>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</si>
  <si>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</si>
  <si>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</si>
  <si>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</si>
  <si>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</si>
  <si>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</si>
  <si>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</si>
  <si>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</si>
  <si>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</si>
  <si>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</si>
  <si>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</si>
  <si>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</si>
  <si>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</si>
  <si>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</si>
  <si>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</si>
  <si>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</si>
  <si>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</si>
  <si>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</si>
  <si>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</si>
  <si>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</si>
  <si>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</si>
  <si>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</si>
  <si>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</si>
  <si>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</si>
  <si>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</si>
  <si>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</si>
  <si>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</si>
  <si>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</si>
  <si>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</si>
  <si>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</si>
  <si>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</si>
  <si>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</si>
  <si>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</si>
  <si>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</si>
  <si>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</si>
  <si>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</si>
  <si>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</si>
  <si>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</si>
  <si>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</si>
  <si>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</si>
  <si>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</si>
  <si>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</si>
  <si>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</si>
  <si>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</si>
  <si>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</si>
  <si>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</si>
  <si>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</si>
  <si>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</si>
  <si>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</si>
  <si>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</si>
  <si>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</si>
  <si>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</si>
  <si>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</si>
  <si>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</si>
  <si>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</si>
  <si>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</si>
  <si>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</si>
  <si>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</si>
  <si>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</si>
  <si>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</si>
  <si>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</si>
  <si>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</si>
  <si>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</si>
  <si>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</si>
  <si>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</si>
  <si>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</si>
  <si>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</si>
  <si>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</si>
  <si>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</si>
  <si>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</si>
  <si>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</si>
  <si>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</si>
  <si>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</si>
  <si>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</si>
  <si>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</si>
  <si>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</si>
  <si>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</si>
  <si>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</si>
  <si>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</si>
  <si>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</si>
  <si>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</si>
  <si>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</si>
  <si>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</si>
  <si>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</si>
  <si>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</si>
  <si>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</si>
  <si>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</si>
  <si>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</si>
  <si>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</si>
  <si>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</si>
  <si>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</si>
  <si>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</si>
  <si>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</si>
  <si>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</si>
  <si>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</si>
  <si>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</si>
  <si>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</si>
  <si>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</si>
  <si>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</si>
  <si>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</si>
  <si>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</si>
  <si>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</si>
  <si>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</si>
  <si>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</si>
  <si>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</si>
  <si>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</si>
  <si>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</si>
  <si>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</si>
  <si>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</si>
  <si>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</si>
  <si>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</si>
  <si>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</si>
  <si>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</si>
  <si>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</si>
  <si>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</si>
  <si>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</si>
  <si>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</si>
  <si>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</si>
  <si>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</si>
  <si>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</si>
  <si>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</si>
  <si>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</si>
  <si>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</si>
  <si>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</si>
  <si>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</si>
  <si>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</si>
  <si>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</si>
  <si>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</si>
  <si>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</si>
  <si>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</si>
  <si>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</si>
  <si>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</si>
  <si>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</si>
  <si>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</si>
  <si>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</si>
  <si>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</si>
  <si>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</si>
  <si>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</si>
  <si>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</si>
  <si>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</si>
  <si>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</si>
  <si>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</si>
  <si>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</si>
  <si>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</si>
  <si>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</si>
  <si>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</si>
  <si>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</si>
  <si>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</si>
  <si>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</si>
  <si>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</si>
  <si>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</si>
  <si>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</si>
  <si>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</si>
  <si>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</si>
  <si>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</si>
  <si>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</si>
  <si>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</si>
  <si>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</si>
  <si>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</si>
  <si>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</si>
  <si>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</si>
  <si>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</si>
  <si>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</si>
  <si>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</si>
  <si>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</si>
  <si>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</si>
  <si>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</si>
  <si>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</si>
  <si>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</si>
  <si>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</si>
  <si>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</si>
  <si>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</si>
  <si>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</si>
  <si>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</si>
  <si>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</si>
  <si>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</si>
  <si>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</si>
  <si>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</si>
  <si>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</si>
  <si>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</si>
  <si>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</si>
  <si>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</si>
  <si>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</si>
  <si>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</si>
  <si>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</si>
  <si>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</si>
  <si>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</si>
  <si>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</si>
  <si>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</si>
  <si>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</si>
  <si>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</si>
  <si>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</si>
  <si>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</si>
  <si>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</si>
  <si>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</si>
  <si>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</si>
  <si>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</si>
  <si>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</si>
  <si>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</si>
  <si>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</si>
  <si>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</si>
  <si>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</si>
  <si>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</si>
  <si>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</si>
  <si>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</si>
  <si>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</si>
  <si>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</si>
  <si>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</si>
  <si>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</si>
  <si>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</si>
  <si>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</si>
  <si>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</si>
  <si>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</si>
  <si>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</si>
  <si>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</si>
  <si>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</si>
  <si>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</si>
  <si>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</si>
  <si>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</si>
  <si>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</si>
  <si>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</si>
  <si>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</si>
  <si>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</si>
  <si>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</si>
  <si>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</si>
  <si>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</si>
  <si>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</si>
  <si>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</si>
  <si>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</si>
  <si>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</si>
  <si>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</si>
  <si>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</si>
  <si>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</si>
  <si>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</si>
  <si>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</si>
  <si>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</si>
  <si>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</si>
  <si>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</si>
  <si>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</si>
  <si>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</si>
  <si>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</si>
  <si>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</si>
  <si>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</si>
  <si>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</si>
  <si>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</si>
  <si>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</si>
  <si>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</si>
  <si>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</si>
  <si>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</si>
  <si>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</si>
  <si>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</si>
  <si>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</si>
  <si>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</si>
  <si>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</si>
  <si>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</si>
  <si>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</si>
  <si>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</si>
  <si>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</si>
  <si>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</si>
  <si>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</si>
  <si>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</si>
  <si>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</si>
  <si>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</si>
  <si>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</si>
  <si>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</si>
  <si>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</si>
  <si>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</si>
  <si>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</si>
  <si>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</si>
  <si>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</si>
  <si>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</si>
  <si>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</si>
  <si>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</si>
  <si>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</si>
  <si>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</si>
  <si>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</si>
  <si>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</si>
  <si>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</si>
  <si>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</si>
  <si>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</si>
  <si>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</si>
  <si>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</si>
  <si>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</si>
  <si>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</si>
  <si>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</si>
  <si>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</si>
  <si>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</si>
  <si>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</si>
  <si>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</si>
  <si>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</si>
  <si>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</si>
  <si>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</si>
  <si>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</si>
  <si>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</si>
  <si>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</si>
  <si>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</si>
  <si>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</si>
  <si>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</si>
  <si>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</si>
  <si>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</si>
  <si>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</si>
  <si>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</si>
  <si>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</si>
  <si>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</si>
  <si>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</si>
  <si>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</si>
  <si>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</si>
  <si>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</si>
  <si>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</si>
  <si>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</si>
  <si>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</si>
  <si>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</si>
  <si>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</si>
  <si>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</si>
  <si>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</si>
  <si>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</si>
  <si>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</si>
  <si>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</si>
  <si>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</si>
  <si>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</si>
  <si>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</si>
  <si>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</si>
  <si>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</si>
  <si>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</si>
  <si>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</si>
  <si>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</si>
  <si>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</si>
  <si>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</si>
  <si>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</si>
  <si>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</si>
  <si>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</si>
  <si>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</si>
  <si>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</si>
  <si>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</si>
  <si>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</si>
  <si>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</si>
  <si>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</si>
  <si>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</si>
  <si>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</si>
  <si>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</si>
  <si>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</si>
  <si>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</si>
  <si>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</si>
  <si>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</si>
  <si>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</si>
  <si>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</si>
  <si>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</si>
  <si>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</si>
  <si>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</si>
  <si>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</si>
  <si>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</si>
  <si>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</si>
  <si>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</si>
  <si>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</si>
  <si>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</si>
  <si>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</si>
  <si>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</si>
  <si>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</si>
  <si>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</si>
  <si>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</si>
  <si>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</si>
  <si>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</si>
  <si>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</si>
  <si>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</si>
  <si>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</si>
  <si>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</si>
  <si>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</si>
  <si>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</si>
  <si>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</si>
  <si>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</si>
  <si>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</si>
  <si>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</si>
  <si>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</si>
  <si>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</si>
  <si>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</si>
  <si>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</si>
  <si>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</si>
  <si>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</si>
  <si>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</si>
  <si>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</si>
  <si>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</si>
  <si>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</si>
  <si>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</si>
  <si>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</si>
  <si>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</si>
  <si>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</si>
  <si>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</si>
  <si>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</si>
  <si>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</si>
  <si>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</si>
  <si>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</si>
  <si>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</si>
  <si>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</si>
  <si>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</si>
  <si>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</si>
  <si>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</si>
  <si>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</si>
  <si>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</si>
  <si>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</si>
  <si>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</si>
  <si>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</si>
  <si>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</si>
  <si>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</si>
  <si>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</si>
  <si>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</si>
  <si>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</si>
  <si>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</si>
  <si>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</si>
  <si>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</si>
  <si>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</si>
  <si>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</si>
  <si>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</si>
  <si>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</si>
  <si>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</si>
  <si>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</si>
  <si>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</si>
  <si>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</si>
  <si>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</si>
  <si>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</si>
  <si>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</si>
  <si>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</si>
  <si>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</si>
  <si>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</si>
  <si>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</si>
  <si>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</si>
  <si>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</si>
  <si>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</si>
  <si>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</si>
  <si>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</si>
  <si>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</si>
  <si>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</si>
  <si>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</si>
  <si>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</si>
  <si>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</si>
  <si>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</si>
  <si>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</si>
  <si>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</si>
  <si>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</si>
  <si>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</si>
  <si>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</si>
  <si>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</si>
  <si>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</si>
  <si>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</si>
  <si>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</si>
  <si>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</si>
  <si>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</si>
  <si>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</si>
  <si>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</si>
  <si>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</si>
  <si>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</si>
  <si>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</si>
  <si>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</si>
  <si>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</si>
  <si>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</si>
  <si>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</si>
  <si>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</si>
  <si>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</si>
  <si>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</si>
  <si>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</si>
  <si>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</si>
  <si>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</si>
  <si>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</si>
  <si>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</si>
  <si>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</si>
  <si>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</si>
  <si>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</si>
  <si>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</si>
  <si>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</si>
  <si>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</si>
  <si>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</si>
  <si>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</si>
  <si>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</si>
  <si>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</si>
  <si>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</si>
  <si>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</si>
  <si>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</si>
  <si>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</si>
  <si>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</si>
  <si>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</si>
  <si>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</si>
  <si>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</si>
  <si>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</si>
  <si>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</si>
  <si>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</si>
  <si>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</si>
  <si>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</si>
  <si>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</si>
  <si>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</si>
  <si>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</si>
  <si>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</si>
  <si>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</si>
  <si>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</si>
  <si>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</si>
  <si>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</si>
  <si>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</si>
  <si>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</si>
  <si>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</si>
  <si>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</si>
  <si>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</si>
  <si>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</si>
  <si>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</si>
  <si>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</si>
  <si>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</si>
  <si>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</si>
  <si>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</si>
  <si>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</si>
  <si>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</si>
  <si>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</si>
  <si>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</si>
  <si>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</si>
  <si>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</si>
  <si>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</si>
  <si>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</si>
  <si>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</si>
  <si>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</si>
  <si>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</si>
  <si>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</si>
  <si>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</si>
  <si>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</si>
  <si>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</si>
  <si>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</si>
  <si>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</si>
  <si>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</si>
  <si>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</si>
  <si>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</si>
  <si>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</si>
  <si>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</si>
  <si>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</si>
  <si>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</si>
  <si>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</si>
  <si>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</si>
  <si>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</si>
  <si>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</si>
  <si>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</si>
  <si>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</si>
  <si>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</si>
  <si>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</si>
  <si>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</si>
  <si>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</si>
  <si>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</si>
  <si>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</si>
  <si>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</si>
  <si>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</si>
  <si>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</si>
  <si>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</si>
  <si>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</si>
  <si>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</si>
  <si>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</si>
  <si>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</si>
  <si>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</si>
  <si>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</si>
  <si>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</si>
  <si>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</si>
  <si>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</si>
  <si>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</si>
  <si>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</si>
  <si>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</si>
  <si>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</si>
  <si>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</si>
  <si>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</si>
  <si>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</si>
  <si>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</si>
  <si>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</si>
  <si>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</si>
  <si>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</si>
  <si>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</si>
  <si>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</si>
  <si>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</si>
  <si>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</si>
  <si>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</si>
  <si>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</si>
  <si>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</si>
  <si>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</si>
  <si>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</si>
  <si>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</si>
  <si>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</si>
  <si>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</si>
  <si>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</si>
  <si>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</si>
  <si>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</si>
  <si>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</si>
  <si>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</si>
  <si>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</si>
  <si>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</si>
  <si>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</si>
  <si>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</si>
  <si>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</si>
  <si>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</si>
  <si>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</si>
  <si>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</si>
  <si>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</si>
  <si>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</si>
  <si>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</si>
  <si>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</si>
  <si>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</si>
  <si>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</si>
  <si>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</si>
  <si>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</si>
  <si>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</si>
  <si>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</si>
  <si>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</si>
  <si>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</si>
  <si>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</si>
  <si>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</si>
  <si>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</si>
  <si>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</si>
  <si>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</si>
  <si>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</si>
  <si>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</si>
  <si>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</si>
  <si>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</si>
  <si>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</si>
  <si>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</si>
  <si>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</si>
  <si>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</si>
  <si>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</si>
  <si>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</si>
  <si>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</si>
  <si>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</si>
  <si>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</si>
  <si>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</si>
  <si>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</si>
  <si>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</si>
  <si>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</si>
  <si>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</si>
  <si>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</si>
  <si>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</si>
  <si>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</si>
  <si>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</si>
  <si>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</si>
  <si>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</si>
  <si>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</si>
  <si>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</si>
  <si>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</si>
  <si>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</si>
  <si>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</si>
  <si>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</si>
  <si>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</si>
  <si>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</si>
  <si>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</si>
  <si>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</si>
  <si>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</si>
  <si>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</si>
  <si>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</si>
  <si>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</si>
  <si>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</si>
  <si>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</si>
  <si>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</si>
  <si>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</si>
  <si>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</si>
  <si>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</si>
  <si>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</si>
  <si>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</si>
  <si>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</si>
  <si>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</si>
  <si>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</si>
  <si>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</si>
  <si>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</si>
  <si>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</si>
  <si>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</si>
  <si>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</si>
  <si>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</si>
  <si>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</si>
  <si>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</si>
  <si>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</si>
  <si>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</si>
  <si>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</si>
  <si>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</si>
  <si>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</si>
  <si>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</si>
  <si>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</si>
  <si>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</si>
  <si>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</si>
  <si>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</si>
  <si>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</si>
  <si>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</si>
  <si>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</si>
  <si>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</si>
  <si>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</si>
  <si>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</si>
  <si>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</si>
  <si>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</si>
  <si>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</si>
  <si>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</si>
  <si>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</si>
  <si>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</si>
  <si>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</si>
  <si>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</si>
  <si>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</si>
  <si>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</si>
  <si>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</si>
  <si>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</si>
  <si>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</si>
  <si>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</si>
  <si>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</si>
  <si>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</si>
  <si>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</si>
  <si>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</si>
  <si>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</si>
  <si>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</si>
  <si>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</si>
  <si>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</si>
  <si>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</si>
  <si>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</si>
  <si>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</si>
  <si>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</si>
  <si>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</si>
  <si>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</si>
  <si>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</si>
  <si>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</si>
  <si>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</si>
  <si>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</si>
  <si>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</si>
  <si>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</si>
  <si>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</si>
  <si>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</si>
  <si>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</si>
  <si>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</si>
  <si>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</si>
  <si>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</si>
  <si>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</si>
  <si>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</si>
  <si>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</si>
  <si>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</si>
  <si>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</si>
  <si>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</si>
  <si>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</si>
  <si>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</si>
  <si>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</si>
  <si>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</si>
  <si>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</si>
  <si>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</si>
  <si>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</si>
  <si>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</si>
  <si>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</si>
  <si>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</si>
  <si>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</si>
  <si>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</si>
  <si>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</si>
  <si>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</si>
  <si>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</si>
  <si>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</si>
  <si>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</si>
  <si>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</si>
  <si>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</si>
  <si>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</si>
  <si>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</si>
  <si>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</si>
  <si>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</si>
  <si>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</si>
  <si>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</si>
  <si>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</si>
  <si>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</si>
  <si>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</si>
  <si>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</si>
  <si>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</si>
  <si>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</si>
  <si>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</si>
  <si>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</si>
  <si>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</si>
  <si>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</si>
  <si>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</si>
  <si>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</si>
  <si>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</si>
  <si>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</si>
  <si>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</si>
  <si>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</si>
  <si>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</si>
  <si>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</si>
  <si>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</si>
  <si>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</si>
  <si>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</si>
  <si>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</si>
  <si>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</si>
  <si>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</si>
  <si>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</si>
  <si>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</si>
  <si>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</si>
  <si>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</si>
  <si>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</si>
  <si>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</si>
  <si>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</si>
  <si>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</si>
  <si>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</si>
  <si>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</si>
  <si>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</si>
  <si>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</si>
  <si>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</si>
  <si>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</si>
  <si>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</si>
  <si>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</si>
  <si>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</si>
  <si>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</si>
  <si>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</si>
  <si>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</si>
  <si>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</si>
  <si>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</si>
  <si>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</si>
  <si>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</si>
  <si>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</si>
  <si>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</si>
  <si>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</si>
  <si>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</si>
  <si>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</si>
  <si>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</si>
  <si>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</si>
  <si>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</si>
  <si>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</si>
  <si>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</si>
  <si>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</si>
  <si>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</si>
  <si>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</si>
  <si>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</si>
  <si>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</si>
  <si>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</si>
  <si>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</si>
  <si>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</si>
  <si>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</si>
  <si>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</si>
  <si>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</si>
  <si>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</si>
  <si>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</si>
  <si>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</si>
  <si>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</si>
  <si>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</si>
  <si>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</si>
  <si>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</si>
  <si>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</si>
  <si>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</si>
  <si>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</si>
  <si>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</si>
  <si>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</si>
  <si>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</si>
  <si>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</si>
  <si>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</si>
  <si>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</si>
  <si>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</si>
  <si>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</si>
  <si>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</si>
  <si>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</si>
  <si>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</si>
  <si>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</si>
  <si>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</si>
  <si>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</si>
  <si>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</si>
  <si>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</si>
  <si>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</si>
  <si>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</si>
  <si>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</si>
  <si>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</si>
  <si>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</si>
  <si>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</si>
  <si>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</si>
  <si>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</si>
  <si>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</si>
  <si>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</si>
  <si>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</si>
  <si>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</si>
  <si>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</si>
  <si>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</si>
  <si>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</si>
  <si>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</si>
  <si>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</si>
  <si>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</si>
  <si>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</si>
  <si>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</si>
  <si>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</si>
  <si>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</si>
  <si>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</si>
  <si>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</si>
  <si>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</si>
  <si>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</si>
  <si>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</si>
  <si>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</si>
  <si>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</si>
  <si>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</si>
  <si>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</si>
  <si>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</si>
  <si>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</si>
  <si>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</si>
  <si>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</si>
  <si>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</si>
  <si>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</si>
  <si>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</si>
  <si>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</si>
  <si>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</si>
  <si>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</si>
  <si>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</si>
  <si>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</si>
  <si>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</si>
  <si>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</si>
  <si>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</si>
  <si>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</si>
  <si>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</si>
  <si>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</si>
  <si>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</si>
  <si>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</si>
  <si>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</si>
  <si>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</si>
  <si>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</si>
  <si>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</si>
  <si>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</si>
  <si>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</si>
  <si>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</si>
  <si>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</si>
  <si>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</si>
  <si>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</si>
  <si>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</si>
  <si>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</si>
  <si>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</si>
  <si>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</si>
  <si>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</si>
  <si>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</si>
  <si>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</si>
  <si>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</si>
  <si>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</si>
  <si>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</si>
  <si>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</si>
  <si>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</si>
  <si>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</si>
  <si>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</si>
  <si>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</si>
  <si>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</si>
  <si>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</si>
  <si>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</si>
  <si>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</si>
  <si>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</si>
  <si>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</si>
  <si>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</si>
  <si>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</si>
  <si>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</si>
  <si>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</si>
  <si>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</si>
  <si>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</si>
  <si>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</si>
  <si>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</si>
  <si>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</si>
  <si>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</si>
  <si>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</si>
  <si>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</si>
  <si>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</si>
  <si>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</si>
  <si>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</si>
  <si>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</si>
  <si>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</si>
  <si>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</si>
  <si>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</si>
  <si>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</si>
  <si>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</si>
  <si>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</si>
  <si>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</si>
  <si>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</si>
  <si>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</si>
  <si>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</si>
  <si>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</si>
  <si>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</si>
  <si>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</si>
  <si>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</si>
  <si>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</si>
  <si>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</si>
  <si>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</si>
  <si>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</si>
  <si>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</si>
  <si>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</si>
  <si>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</si>
  <si>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</si>
  <si>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</si>
  <si>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</si>
  <si>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</si>
  <si>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</si>
  <si>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</si>
  <si>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</si>
  <si>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</si>
  <si>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</si>
  <si>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</si>
  <si>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</si>
  <si>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</si>
  <si>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</si>
  <si>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</si>
  <si>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</si>
  <si>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</si>
  <si>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</si>
  <si>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</si>
  <si>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</si>
  <si>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</si>
  <si>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</si>
  <si>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</si>
  <si>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</si>
  <si>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</si>
  <si>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</si>
  <si>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</si>
  <si>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</si>
  <si>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</si>
  <si>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</si>
  <si>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</si>
  <si>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</si>
  <si>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</si>
  <si>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</si>
  <si>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</si>
  <si>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</si>
  <si>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</si>
  <si>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</si>
  <si>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</si>
  <si>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</si>
  <si>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</si>
  <si>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</si>
  <si>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</si>
  <si>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</si>
  <si>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</si>
  <si>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</si>
  <si>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</si>
  <si>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</si>
  <si>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</si>
  <si>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</si>
  <si>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</si>
  <si>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</si>
  <si>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</si>
  <si>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</si>
  <si>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</si>
  <si>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</si>
  <si>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</si>
  <si>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</si>
  <si>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</si>
  <si>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</si>
  <si>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</si>
  <si>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</si>
  <si>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</si>
  <si>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</si>
  <si>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</si>
  <si>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</si>
  <si>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</si>
  <si>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</si>
  <si>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</si>
  <si>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</si>
  <si>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</si>
  <si>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</si>
  <si>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</si>
  <si>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</si>
  <si>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</si>
  <si>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</si>
  <si>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</si>
  <si>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</si>
  <si>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</si>
  <si>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</si>
  <si>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</si>
  <si>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</si>
  <si>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</si>
  <si>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</si>
  <si>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</si>
  <si>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</si>
  <si>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</si>
  <si>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</si>
  <si>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</si>
  <si>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</si>
  <si>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</si>
  <si>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</si>
  <si>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</si>
  <si>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</si>
  <si>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</si>
  <si>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</si>
  <si>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</si>
  <si>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</si>
  <si>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</si>
  <si>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</si>
  <si>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</si>
  <si>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</si>
  <si>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</si>
  <si>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</si>
  <si>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</si>
  <si>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</si>
  <si>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</si>
  <si>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</si>
  <si>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</si>
  <si>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</si>
  <si>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</si>
  <si>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</si>
  <si>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</si>
  <si>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</si>
  <si>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</si>
  <si>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</si>
  <si>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</si>
  <si>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</si>
  <si>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</si>
  <si>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</si>
  <si>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</si>
  <si>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</si>
  <si>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</si>
  <si>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</si>
  <si>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</si>
  <si>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</si>
  <si>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</si>
  <si>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</si>
  <si>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</si>
  <si>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</si>
  <si>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</si>
  <si>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</si>
  <si>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</si>
  <si>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</si>
  <si>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</si>
  <si>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</si>
  <si>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</si>
  <si>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</si>
  <si>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</si>
  <si>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</si>
  <si>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</si>
  <si>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</si>
  <si>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</si>
  <si>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</si>
  <si>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</si>
  <si>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</si>
  <si>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</si>
  <si>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</si>
  <si>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</si>
  <si>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</si>
  <si>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</si>
  <si>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</si>
  <si>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</si>
  <si>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</si>
  <si>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</si>
  <si>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</si>
  <si>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</si>
  <si>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</si>
  <si>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</si>
  <si>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</si>
  <si>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</si>
  <si>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</si>
  <si>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</si>
  <si>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</si>
  <si>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</si>
  <si>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</si>
  <si>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</si>
  <si>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</si>
  <si>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</si>
  <si>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</si>
  <si>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</si>
  <si>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</si>
  <si>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</si>
  <si>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</si>
  <si>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</si>
  <si>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</si>
  <si>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</si>
  <si>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</si>
  <si>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</si>
  <si>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</si>
  <si>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</si>
  <si>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</si>
  <si>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</si>
  <si>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</si>
  <si>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</si>
  <si>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</si>
  <si>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</si>
  <si>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</si>
  <si>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</si>
  <si>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</si>
  <si>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</si>
  <si>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</si>
  <si>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</si>
  <si>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</si>
  <si>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</si>
  <si>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</si>
  <si>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</si>
  <si>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</si>
  <si>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</si>
  <si>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</si>
  <si>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</si>
  <si>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</si>
  <si>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</si>
  <si>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</si>
  <si>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</si>
  <si>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</si>
  <si>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</si>
  <si>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</si>
  <si>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</si>
  <si>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</si>
  <si>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</si>
  <si>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</si>
  <si>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</si>
  <si>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</si>
  <si>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</si>
  <si>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</si>
  <si>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</si>
  <si>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</si>
  <si>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</si>
  <si>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</si>
  <si>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</si>
  <si>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</si>
  <si>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</si>
  <si>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</si>
  <si>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</si>
  <si>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</si>
  <si>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</si>
  <si>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</si>
  <si>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</si>
  <si>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</si>
  <si>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</si>
  <si>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</si>
  <si>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</si>
  <si>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</si>
  <si>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</si>
  <si>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</si>
  <si>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</si>
  <si>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</si>
  <si>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</si>
  <si>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</si>
  <si>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</si>
  <si>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</si>
  <si>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</si>
  <si>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</si>
  <si>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</si>
  <si>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</si>
  <si>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</si>
  <si>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</si>
  <si>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</si>
  <si>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</si>
  <si>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</si>
  <si>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</si>
  <si>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</si>
  <si>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</si>
  <si>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</si>
  <si>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</si>
  <si>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</si>
  <si>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</si>
  <si>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</si>
  <si>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</si>
  <si>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</si>
  <si>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</si>
  <si>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</si>
  <si>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</si>
  <si>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</si>
  <si>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</si>
  <si>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</si>
  <si>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</si>
  <si>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</si>
  <si>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</si>
  <si>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</si>
  <si>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</si>
  <si>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</si>
  <si>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</si>
  <si>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</si>
  <si>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</si>
  <si>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</si>
  <si>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</si>
  <si>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</si>
  <si>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</si>
  <si>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</si>
  <si>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</si>
  <si>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</si>
  <si>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</si>
  <si>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</si>
  <si>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</si>
  <si>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</si>
  <si>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</si>
  <si>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</si>
  <si>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</si>
  <si>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</si>
  <si>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</si>
  <si>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</si>
  <si>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</si>
  <si>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</si>
  <si>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</si>
  <si>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</si>
  <si>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</si>
  <si>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</si>
  <si>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</si>
  <si>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</si>
  <si>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</si>
  <si>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</si>
  <si>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</si>
  <si>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</si>
  <si>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</si>
  <si>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</si>
  <si>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</si>
  <si>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</si>
  <si>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</si>
  <si>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</si>
  <si>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</si>
  <si>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</si>
  <si>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</si>
  <si>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</si>
  <si>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</si>
  <si>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</si>
  <si>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</si>
  <si>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</si>
  <si>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</si>
  <si>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</si>
  <si>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</si>
  <si>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</si>
  <si>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</si>
  <si>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</si>
  <si>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</si>
  <si>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</si>
  <si>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</si>
  <si>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</si>
  <si>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</si>
  <si>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</si>
  <si>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</si>
  <si>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</si>
  <si>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</si>
  <si>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</si>
  <si>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</si>
  <si>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</si>
  <si>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</si>
  <si>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</si>
  <si>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</si>
  <si>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</si>
  <si>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</si>
  <si>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</si>
  <si>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</si>
  <si>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</si>
  <si>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</si>
  <si>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</si>
  <si>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</si>
  <si>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</si>
  <si>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</si>
  <si>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</si>
  <si>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</si>
  <si>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</si>
  <si>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</si>
  <si>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</si>
  <si>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</si>
  <si>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</si>
  <si>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</si>
  <si>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</si>
  <si>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</si>
  <si>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</si>
  <si>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</si>
  <si>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</si>
  <si>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</si>
  <si>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</si>
  <si>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</si>
  <si>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</si>
  <si>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</si>
  <si>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</si>
  <si>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</si>
  <si>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</si>
  <si>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</si>
  <si>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</si>
  <si>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</si>
  <si>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</si>
  <si>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</si>
  <si>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</si>
  <si>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</si>
  <si>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</si>
  <si>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</si>
  <si>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</si>
  <si>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</si>
  <si>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</si>
  <si>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</si>
  <si>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</si>
  <si>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</si>
  <si>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</si>
  <si>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</si>
  <si>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</si>
  <si>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</si>
  <si>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</si>
  <si>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</si>
  <si>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</si>
  <si>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</si>
  <si>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</si>
  <si>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</si>
  <si>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</si>
  <si>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</si>
  <si>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</si>
  <si>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</si>
  <si>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</si>
  <si>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</si>
  <si>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</si>
  <si>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</si>
  <si>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</si>
  <si>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</si>
  <si>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</si>
  <si>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</si>
  <si>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</si>
  <si>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</si>
  <si>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</si>
  <si>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</si>
  <si>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</si>
  <si>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</si>
  <si>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</si>
  <si>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</si>
  <si>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</si>
  <si>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</si>
  <si>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</si>
  <si>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</si>
  <si>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</si>
  <si>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</si>
  <si>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</si>
  <si>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</si>
  <si>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</si>
  <si>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</si>
  <si>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</si>
  <si>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</si>
  <si>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</si>
  <si>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</si>
  <si>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</si>
  <si>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</si>
  <si>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</si>
  <si>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</si>
  <si>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</si>
  <si>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</si>
  <si>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</si>
  <si>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</si>
  <si>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</si>
  <si>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</si>
  <si>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</si>
  <si>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</si>
  <si>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</si>
  <si>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</si>
  <si>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</si>
  <si>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</si>
  <si>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</si>
  <si>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</si>
  <si>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</si>
  <si>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</si>
  <si>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</si>
  <si>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</si>
  <si>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</si>
  <si>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</si>
  <si>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</si>
  <si>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</si>
  <si>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</si>
  <si>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</si>
  <si>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</si>
  <si>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</si>
  <si>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</si>
  <si>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</si>
  <si>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</si>
  <si>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</si>
  <si>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</si>
  <si>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</si>
  <si>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</si>
  <si>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</si>
  <si>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</si>
  <si>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</si>
  <si>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</si>
  <si>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</si>
  <si>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</si>
  <si>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</si>
  <si>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</si>
  <si>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</si>
  <si>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</si>
  <si>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</si>
  <si>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</si>
  <si>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</si>
  <si>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</si>
  <si>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</si>
  <si>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</si>
  <si>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</si>
  <si>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</si>
  <si>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</si>
  <si>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</si>
  <si>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</si>
  <si>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</si>
  <si>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</si>
  <si>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</si>
  <si>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</si>
  <si>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</si>
  <si>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</si>
  <si>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</si>
  <si>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</si>
  <si>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</si>
  <si>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</si>
  <si>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</si>
  <si>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</si>
  <si>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</si>
  <si>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</si>
  <si>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</si>
  <si>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</si>
  <si>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</si>
  <si>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</si>
  <si>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</si>
  <si>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</si>
  <si>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</si>
  <si>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</si>
  <si>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</si>
  <si>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</si>
  <si>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</si>
  <si>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</si>
  <si>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</si>
  <si>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</si>
  <si>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</si>
  <si>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</si>
  <si>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</si>
  <si>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</si>
  <si>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</si>
  <si>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</si>
  <si>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</si>
  <si>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</si>
  <si>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</si>
  <si>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</si>
  <si>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</si>
  <si>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</si>
  <si>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</si>
  <si>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</si>
  <si>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</si>
  <si>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</si>
  <si>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</si>
  <si>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</si>
  <si>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</si>
  <si>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</si>
  <si>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</si>
  <si>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</si>
  <si>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</si>
  <si>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</si>
  <si>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</si>
  <si>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</si>
  <si>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</si>
  <si>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</si>
  <si>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</si>
  <si>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</si>
  <si>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</si>
  <si>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</si>
  <si>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</si>
  <si>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</si>
  <si>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</si>
  <si>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</si>
  <si>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</si>
  <si>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</si>
  <si>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</si>
  <si>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</si>
  <si>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</si>
  <si>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</si>
  <si>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</si>
  <si>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</si>
  <si>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</si>
  <si>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</si>
  <si>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</si>
  <si>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</si>
  <si>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</si>
  <si>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</si>
  <si>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</si>
  <si>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</si>
  <si>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</si>
  <si>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</si>
  <si>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</si>
  <si>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</si>
  <si>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</si>
  <si>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</si>
  <si>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</si>
  <si>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</si>
  <si>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</si>
  <si>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</si>
  <si>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</si>
  <si>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</si>
  <si>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</si>
  <si>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</si>
  <si>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</si>
  <si>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</si>
  <si>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</si>
  <si>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</si>
  <si>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</si>
  <si>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</si>
  <si>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</si>
  <si>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</si>
  <si>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</si>
  <si>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</si>
  <si>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</si>
  <si>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</si>
  <si>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</si>
  <si>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</si>
  <si>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</si>
  <si>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</si>
  <si>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</si>
  <si>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</si>
  <si>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</si>
  <si>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</si>
  <si>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</si>
  <si>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</si>
  <si>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</si>
  <si>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</si>
  <si>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</si>
  <si>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</si>
  <si>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</si>
  <si>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</si>
  <si>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</si>
  <si>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</si>
  <si>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</si>
  <si>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</si>
  <si>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</si>
  <si>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</si>
  <si>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</si>
  <si>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</si>
  <si>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</si>
  <si>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</si>
  <si>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</si>
  <si>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</si>
  <si>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</si>
  <si>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</si>
  <si>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</si>
  <si>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</si>
  <si>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</si>
  <si>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</si>
  <si>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</si>
  <si>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</si>
  <si>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</si>
  <si>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</si>
  <si>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</si>
  <si>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</si>
  <si>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</si>
  <si>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</si>
  <si>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</si>
  <si>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</si>
  <si>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</si>
  <si>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</si>
  <si>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</si>
  <si>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</si>
  <si>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</si>
  <si>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</si>
  <si>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</si>
  <si>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</si>
  <si>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</si>
  <si>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</si>
  <si>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</si>
  <si>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</si>
  <si>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</si>
  <si>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</si>
  <si>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</si>
  <si>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</si>
  <si>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</si>
  <si>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</si>
  <si>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</si>
  <si>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</si>
  <si>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</si>
  <si>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</si>
  <si>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</si>
  <si>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</si>
  <si>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</si>
  <si>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</si>
  <si>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</si>
  <si>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</si>
  <si>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</si>
  <si>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</si>
  <si>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</si>
  <si>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</si>
  <si>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</si>
  <si>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</si>
  <si>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</si>
  <si>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</si>
  <si>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</si>
  <si>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</si>
  <si>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</si>
  <si>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</si>
  <si>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</si>
  <si>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</si>
  <si>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</si>
  <si>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</si>
  <si>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</si>
  <si>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</si>
  <si>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</si>
  <si>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</si>
  <si>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</si>
  <si>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</si>
  <si>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</si>
  <si>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</si>
  <si>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</si>
  <si>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</si>
  <si>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</si>
  <si>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</si>
  <si>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</si>
  <si>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</si>
  <si>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</si>
  <si>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</si>
  <si>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</si>
  <si>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</si>
  <si>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</si>
  <si>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</si>
  <si>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</si>
  <si>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</si>
  <si>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</si>
  <si>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</si>
  <si>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</si>
  <si>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</si>
  <si>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</si>
  <si>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</si>
  <si>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</si>
  <si>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</si>
  <si>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</si>
  <si>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</si>
  <si>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</si>
  <si>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</si>
  <si>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</si>
  <si>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</si>
  <si>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</si>
  <si>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</si>
  <si>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</si>
  <si>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</si>
  <si>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</si>
  <si>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</si>
  <si>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</si>
  <si>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</si>
  <si>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</si>
  <si>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</si>
  <si>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</si>
  <si>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</si>
  <si>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</si>
  <si>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</si>
  <si>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</si>
  <si>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</si>
  <si>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</si>
  <si>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</si>
  <si>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</si>
  <si>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</si>
  <si>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</si>
  <si>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</si>
  <si>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</si>
  <si>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</si>
  <si>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</si>
  <si>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</si>
  <si>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</si>
  <si>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</si>
  <si>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</si>
  <si>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</si>
  <si>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</si>
  <si>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</si>
  <si>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</si>
  <si>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</si>
  <si>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</si>
  <si>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</si>
  <si>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</si>
  <si>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</si>
  <si>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</si>
  <si>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</si>
  <si>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</si>
  <si>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</si>
  <si>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</si>
  <si>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</si>
  <si>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</si>
  <si>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</si>
  <si>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</si>
  <si>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</si>
  <si>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</si>
  <si>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</si>
  <si>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</si>
  <si>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</si>
  <si>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</si>
  <si>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</si>
  <si>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</si>
  <si>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</si>
  <si>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</si>
  <si>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</si>
  <si>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</si>
  <si>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</si>
  <si>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</si>
  <si>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</si>
  <si>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</si>
  <si>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</si>
  <si>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</si>
  <si>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</si>
  <si>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</si>
  <si>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</si>
  <si>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</si>
  <si>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</si>
  <si>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</si>
  <si>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</si>
  <si>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</si>
  <si>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</si>
  <si>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</si>
  <si>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</si>
  <si>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</si>
  <si>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</si>
  <si>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</si>
  <si>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</si>
  <si>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</si>
  <si>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</si>
  <si>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</si>
  <si>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</si>
  <si>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</si>
  <si>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</si>
  <si>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</si>
  <si>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</si>
  <si>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</si>
  <si>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</si>
  <si>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</si>
  <si>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</si>
  <si>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</si>
  <si>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</si>
  <si>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</si>
  <si>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</si>
  <si>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</si>
  <si>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</si>
  <si>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</si>
  <si>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</si>
  <si>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</si>
  <si>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</si>
  <si>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</si>
  <si>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</si>
  <si>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</si>
  <si>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</si>
  <si>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</si>
  <si>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</si>
  <si>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</si>
  <si>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</si>
  <si>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</si>
  <si>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</si>
  <si>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</si>
  <si>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</si>
  <si>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</si>
  <si>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</si>
  <si>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</si>
  <si>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</si>
  <si>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</si>
  <si>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</si>
  <si>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</si>
  <si>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</si>
  <si>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</si>
  <si>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</si>
  <si>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</si>
  <si>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</si>
  <si>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</si>
  <si>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</si>
  <si>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</si>
  <si>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</si>
  <si>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</si>
  <si>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</si>
  <si>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</si>
  <si>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</si>
  <si>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</si>
  <si>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</si>
  <si>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</si>
  <si>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</si>
  <si>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</si>
  <si>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</si>
  <si>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</si>
  <si>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</si>
  <si>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</si>
  <si>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</si>
  <si>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</si>
  <si>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</si>
  <si>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</si>
  <si>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</si>
  <si>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</si>
  <si>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</si>
  <si>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</si>
  <si>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</si>
  <si>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</si>
  <si>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</si>
  <si>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</si>
  <si>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</si>
  <si>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</si>
  <si>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</si>
  <si>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</si>
  <si>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</si>
  <si>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</si>
  <si>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</si>
  <si>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</si>
  <si>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</si>
  <si>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</si>
  <si>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</si>
  <si>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</si>
  <si>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</si>
  <si>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</si>
  <si>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</si>
  <si>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</si>
  <si>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</si>
  <si>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</si>
  <si>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</si>
  <si>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</si>
  <si>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</si>
  <si>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</si>
  <si>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</si>
  <si>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</si>
  <si>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</si>
  <si>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</si>
  <si>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</si>
  <si>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</si>
  <si>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</si>
  <si>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</si>
  <si>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</si>
  <si>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</si>
  <si>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</si>
  <si>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</si>
  <si>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</si>
  <si>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</si>
  <si>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</si>
  <si>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</si>
  <si>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</si>
  <si>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</si>
  <si>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</si>
  <si>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</si>
  <si>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</si>
  <si>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</si>
  <si>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</si>
  <si>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</si>
  <si>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</si>
  <si>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</si>
  <si>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</si>
  <si>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</si>
  <si>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</si>
  <si>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</si>
  <si>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</si>
  <si>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</si>
  <si>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</si>
  <si>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</si>
  <si>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</si>
  <si>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</si>
  <si>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</si>
  <si>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</si>
  <si>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</si>
  <si>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</si>
  <si>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</si>
  <si>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</si>
  <si>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</si>
  <si>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</si>
  <si>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</si>
  <si>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</si>
  <si>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</si>
  <si>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</si>
  <si>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</si>
  <si>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</si>
  <si>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</si>
  <si>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</si>
  <si>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</si>
  <si>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</si>
  <si>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</si>
  <si>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</si>
  <si>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</si>
  <si>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</si>
  <si>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</si>
  <si>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</si>
  <si>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</si>
  <si>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</si>
  <si>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</si>
  <si>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</si>
  <si>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</si>
  <si>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</si>
  <si>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</si>
  <si>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</si>
  <si>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</si>
  <si>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</si>
  <si>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</si>
  <si>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</si>
  <si>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</si>
  <si>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</si>
  <si>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</si>
  <si>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</si>
  <si>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</si>
  <si>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</si>
  <si>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</si>
  <si>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</si>
  <si>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</si>
  <si>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</si>
  <si>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</si>
  <si>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</si>
  <si>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</si>
  <si>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</si>
  <si>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</si>
  <si>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</si>
  <si>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</si>
  <si>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</si>
  <si>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</si>
  <si>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</si>
  <si>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</si>
  <si>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</si>
  <si>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</si>
  <si>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</si>
  <si>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</si>
  <si>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</si>
  <si>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</si>
  <si>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</si>
  <si>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</si>
  <si>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</si>
  <si>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</si>
  <si>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</si>
  <si>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</si>
  <si>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</si>
  <si>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</si>
  <si>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</si>
  <si>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</si>
  <si>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</si>
  <si>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</si>
  <si>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</si>
  <si>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</si>
  <si>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</si>
  <si>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</si>
  <si>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</si>
  <si>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</si>
  <si>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</si>
  <si>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</si>
  <si>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</si>
  <si>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</si>
  <si>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</si>
  <si>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</si>
  <si>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</si>
  <si>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</si>
  <si>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</si>
  <si>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</si>
  <si>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</si>
  <si>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</si>
  <si>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</si>
  <si>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</si>
  <si>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</si>
  <si>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</si>
  <si>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</si>
  <si>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</si>
  <si>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</si>
  <si>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</si>
  <si>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</si>
  <si>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</si>
  <si>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</si>
  <si>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</si>
  <si>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</si>
  <si>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</si>
  <si>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</si>
  <si>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</si>
  <si>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</si>
  <si>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</si>
  <si>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</si>
  <si>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</si>
  <si>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</si>
  <si>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</si>
  <si>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</si>
  <si>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</si>
  <si>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</si>
  <si>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</si>
  <si>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</si>
  <si>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</si>
  <si>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</si>
  <si>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</si>
  <si>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</si>
  <si>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</si>
  <si>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</si>
  <si>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</si>
  <si>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</si>
  <si>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</si>
  <si>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</si>
  <si>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</si>
  <si>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</si>
  <si>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</si>
  <si>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</si>
  <si>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</si>
  <si>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</si>
  <si>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</si>
  <si>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</si>
  <si>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</si>
  <si>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</si>
  <si>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</si>
  <si>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</si>
  <si>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</si>
  <si>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</si>
  <si>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</si>
  <si>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</si>
  <si>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</si>
  <si>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</si>
  <si>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</si>
  <si>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</si>
  <si>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</si>
  <si>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</si>
  <si>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</si>
  <si>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</si>
  <si>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</si>
  <si>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</si>
  <si>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</si>
  <si>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</si>
  <si>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</si>
  <si>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</si>
  <si>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</si>
  <si>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</si>
  <si>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</si>
  <si>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</si>
  <si>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</si>
  <si>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</si>
  <si>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</si>
  <si>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</si>
  <si>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</si>
  <si>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</si>
  <si>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</si>
  <si>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</si>
  <si>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</si>
  <si>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</si>
  <si>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</si>
  <si>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</si>
  <si>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</si>
  <si>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</si>
  <si>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</si>
  <si>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</si>
  <si>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</si>
  <si>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</si>
  <si>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</si>
  <si>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</si>
  <si>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</si>
  <si>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</si>
  <si>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</si>
  <si>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</si>
  <si>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</si>
  <si>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</si>
  <si>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</si>
  <si>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</si>
  <si>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</si>
  <si>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</si>
  <si>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</si>
  <si>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</si>
  <si>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</si>
  <si>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</si>
  <si>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</si>
  <si>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</si>
  <si>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</si>
  <si>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</si>
  <si>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</si>
  <si>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</si>
  <si>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</si>
  <si>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</si>
  <si>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</si>
  <si>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</si>
  <si>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</si>
  <si>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</si>
  <si>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</si>
  <si>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</si>
  <si>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</si>
  <si>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</si>
  <si>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</si>
  <si>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</si>
  <si>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</si>
  <si>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</si>
  <si>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</si>
  <si>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</si>
  <si>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</si>
  <si>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</si>
  <si>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</si>
  <si>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</si>
  <si>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</si>
  <si>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</si>
  <si>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</si>
  <si>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</si>
  <si>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</si>
  <si>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</si>
  <si>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</si>
  <si>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</si>
  <si>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</si>
  <si>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</si>
  <si>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</si>
  <si>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</si>
  <si>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</si>
  <si>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</si>
  <si>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</si>
  <si>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</si>
  <si>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</si>
  <si>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</si>
  <si>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</si>
  <si>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</si>
  <si>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</si>
  <si>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</si>
  <si>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</si>
  <si>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</si>
  <si>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</si>
  <si>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</si>
  <si>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</si>
  <si>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</si>
  <si>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</si>
  <si>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</si>
  <si>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</si>
  <si>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</si>
  <si>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</si>
  <si>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</si>
  <si>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</si>
  <si>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</si>
  <si>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</si>
  <si>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</si>
  <si>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</si>
  <si>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</si>
  <si>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</si>
  <si>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</si>
  <si>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</si>
  <si>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</si>
  <si>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</si>
  <si>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</si>
  <si>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</si>
  <si>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</si>
  <si>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</si>
  <si>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</si>
  <si>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</si>
  <si>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</si>
  <si>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</si>
  <si>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</si>
  <si>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</si>
  <si>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</si>
  <si>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</si>
  <si>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</si>
  <si>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</si>
  <si>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</si>
  <si>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</si>
  <si>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</si>
  <si>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</si>
  <si>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</si>
  <si>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</si>
  <si>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</si>
  <si>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</si>
  <si>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</si>
  <si>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</si>
  <si>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</si>
  <si>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</si>
  <si>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</si>
  <si>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</si>
  <si>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</si>
  <si>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</si>
  <si>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</si>
  <si>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</si>
  <si>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</si>
  <si>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</si>
  <si>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</si>
  <si>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</si>
  <si>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</si>
  <si>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</si>
  <si>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</si>
  <si>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</si>
  <si>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</si>
  <si>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</si>
  <si>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</si>
  <si>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</si>
  <si>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</si>
  <si>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</si>
  <si>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</si>
  <si>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</si>
  <si>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</si>
  <si>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</si>
  <si>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</si>
  <si>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</si>
  <si>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</si>
  <si>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</si>
  <si>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</si>
  <si>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</si>
  <si>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</si>
  <si>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</si>
  <si>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</si>
  <si>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</si>
  <si>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</si>
  <si>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</si>
  <si>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</si>
  <si>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</si>
  <si>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</si>
  <si>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</si>
  <si>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</si>
  <si>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</si>
  <si>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</si>
  <si>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</si>
  <si>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</si>
  <si>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</si>
  <si>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</si>
  <si>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</si>
  <si>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</si>
  <si>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</si>
  <si>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</si>
  <si>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</si>
  <si>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</si>
  <si>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</si>
  <si>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</si>
  <si>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</si>
  <si>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</si>
  <si>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</si>
  <si>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</si>
  <si>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</si>
  <si>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</si>
  <si>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</si>
  <si>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</si>
  <si>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</si>
  <si>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</si>
  <si>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</si>
  <si>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</si>
  <si>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</si>
  <si>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</si>
  <si>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</si>
  <si>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</si>
  <si>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</si>
  <si>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</si>
  <si>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</si>
  <si>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</si>
  <si>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</si>
  <si>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</si>
  <si>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</si>
  <si>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</si>
  <si>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</si>
  <si>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</si>
  <si>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</si>
  <si>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</si>
  <si>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</si>
  <si>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</si>
  <si>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</si>
  <si>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</si>
  <si>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</si>
  <si>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</si>
  <si>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</si>
  <si>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</si>
  <si>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</si>
  <si>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</si>
  <si>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</si>
  <si>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</si>
  <si>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</si>
  <si>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</si>
  <si>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</si>
  <si>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</si>
  <si>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</si>
  <si>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</si>
  <si>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</si>
  <si>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</si>
  <si>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</si>
  <si>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</si>
  <si>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</si>
  <si>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</si>
  <si>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</si>
  <si>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</si>
  <si>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</si>
  <si>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</si>
  <si>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</si>
  <si>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</si>
  <si>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</si>
  <si>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</si>
  <si>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</si>
  <si>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</si>
  <si>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</si>
  <si>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</si>
  <si>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</si>
  <si>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</si>
  <si>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</si>
  <si>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</si>
  <si>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</si>
  <si>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</si>
  <si>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</si>
  <si>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</si>
  <si>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</si>
  <si>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</si>
  <si>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</si>
  <si>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</si>
  <si>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</si>
  <si>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</si>
  <si>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</si>
  <si>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</si>
  <si>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</si>
  <si>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</si>
  <si>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</si>
  <si>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</si>
  <si>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</si>
  <si>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</si>
  <si>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</si>
  <si>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</si>
  <si>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</si>
  <si>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</si>
  <si>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</si>
  <si>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</si>
  <si>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</si>
  <si>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</si>
  <si>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</si>
  <si>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</si>
  <si>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</si>
  <si>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</si>
  <si>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</si>
  <si>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</si>
  <si>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</si>
  <si>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</si>
  <si>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</si>
  <si>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</si>
  <si>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</si>
  <si>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</si>
  <si>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</si>
  <si>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</si>
  <si>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</si>
  <si>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</si>
  <si>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</si>
  <si>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</si>
  <si>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</si>
  <si>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</si>
  <si>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</si>
  <si>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</si>
  <si>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</si>
  <si>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</si>
  <si>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</si>
  <si>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</si>
  <si>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</si>
  <si>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</si>
  <si>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</si>
  <si>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</si>
  <si>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</si>
  <si>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</si>
  <si>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</si>
  <si>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</si>
  <si>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</si>
  <si>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</si>
  <si>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</si>
  <si>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</si>
  <si>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</si>
  <si>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</si>
  <si>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</si>
  <si>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</si>
  <si>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</si>
  <si>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</si>
  <si>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</si>
  <si>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</si>
  <si>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</si>
  <si>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</si>
  <si>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</si>
  <si>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</si>
  <si>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</si>
  <si>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</si>
  <si>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</si>
  <si>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</si>
  <si>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</si>
  <si>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</si>
  <si>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</si>
  <si>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</si>
  <si>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</si>
  <si>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</si>
  <si>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</si>
  <si>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</si>
  <si>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</si>
  <si>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</si>
  <si>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</si>
  <si>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</si>
  <si>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</si>
  <si>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</si>
  <si>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</si>
  <si>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</si>
  <si>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</si>
  <si>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</si>
  <si>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</si>
  <si>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</si>
  <si>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</si>
  <si>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</si>
  <si>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</si>
  <si>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</si>
  <si>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</si>
  <si>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</si>
  <si>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</si>
  <si>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</si>
  <si>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</si>
  <si>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</si>
  <si>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</si>
  <si>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</si>
  <si>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</si>
  <si>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</si>
  <si>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</si>
  <si>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</si>
  <si>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</si>
  <si>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</si>
  <si>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</si>
  <si>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</si>
  <si>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</si>
  <si>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</si>
  <si>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</si>
  <si>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</si>
  <si>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</si>
  <si>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</si>
  <si>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</si>
  <si>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</si>
  <si>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</si>
  <si>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</si>
  <si>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</si>
  <si>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</si>
  <si>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</si>
  <si>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</si>
  <si>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</si>
  <si>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</si>
  <si>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</si>
  <si>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</si>
  <si>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</si>
  <si>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</si>
  <si>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</si>
  <si>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</si>
  <si>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</si>
  <si>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</si>
  <si>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</si>
  <si>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</si>
  <si>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</si>
  <si>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</si>
  <si>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</si>
  <si>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</si>
  <si>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</si>
  <si>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</si>
  <si>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</si>
  <si>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</si>
  <si>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</si>
  <si>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</si>
  <si>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</si>
  <si>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</si>
  <si>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</si>
  <si>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</si>
  <si>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</si>
  <si>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</si>
  <si>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</si>
  <si>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</si>
  <si>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</si>
  <si>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</si>
  <si>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</si>
  <si>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</si>
  <si>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</si>
  <si>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</si>
  <si>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</si>
  <si>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</si>
  <si>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</si>
  <si>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</si>
  <si>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</si>
  <si>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</si>
  <si>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</si>
  <si>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</si>
  <si>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</si>
  <si>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</si>
  <si>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</si>
  <si>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</si>
  <si>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</si>
  <si>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</si>
  <si>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</si>
  <si>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</si>
  <si>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</si>
  <si>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</si>
  <si>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</si>
  <si>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</si>
  <si>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</si>
  <si>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</si>
  <si>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</si>
  <si>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</si>
  <si>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</si>
  <si>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</si>
  <si>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</si>
  <si>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</si>
  <si>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</si>
  <si>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</si>
  <si>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</si>
  <si>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</si>
  <si>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</si>
  <si>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</si>
  <si>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</si>
  <si>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</si>
  <si>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</si>
  <si>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</si>
  <si>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</si>
  <si>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</si>
  <si>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</si>
  <si>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</si>
  <si>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</si>
  <si>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</si>
  <si>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</si>
  <si>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</si>
  <si>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</si>
  <si>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</si>
  <si>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</si>
  <si>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</si>
  <si>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</si>
  <si>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</si>
  <si>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</si>
  <si>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</si>
  <si>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</si>
  <si>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</si>
  <si>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</si>
  <si>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</si>
  <si>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</si>
  <si>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</si>
  <si>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</si>
  <si>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</si>
  <si>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</si>
  <si>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</si>
  <si>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</si>
  <si>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</si>
  <si>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</si>
  <si>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</si>
  <si>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</si>
  <si>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</si>
  <si>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</si>
  <si>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</si>
  <si>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</si>
  <si>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</si>
  <si>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</si>
  <si>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</si>
  <si>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</si>
  <si>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</si>
  <si>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</si>
  <si>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</si>
  <si>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</si>
  <si>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</si>
  <si>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</si>
  <si>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</si>
  <si>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</si>
  <si>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</si>
  <si>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</si>
  <si>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</si>
  <si>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</si>
  <si>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</si>
  <si>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</si>
  <si>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</si>
  <si>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</si>
  <si>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</si>
  <si>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</si>
  <si>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</si>
  <si>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</si>
  <si>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</si>
  <si>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</si>
  <si>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</si>
  <si>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</si>
  <si>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</si>
  <si>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</si>
  <si>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</si>
  <si>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</si>
  <si>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</si>
  <si>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</si>
  <si>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</si>
  <si>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</si>
  <si>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</si>
  <si>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</si>
  <si>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</si>
  <si>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</si>
  <si>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</si>
  <si>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</si>
  <si>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</si>
  <si>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</si>
  <si>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</si>
  <si>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</si>
  <si>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</si>
  <si>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</si>
  <si>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</si>
  <si>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</si>
  <si>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</si>
  <si>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</si>
  <si>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</si>
  <si>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</si>
  <si>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</si>
  <si>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</si>
  <si>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</si>
  <si>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</si>
  <si>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</si>
  <si>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</si>
  <si>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</si>
  <si>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</si>
  <si>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</si>
  <si>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</si>
  <si>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</si>
  <si>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</si>
  <si>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</si>
  <si>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</si>
  <si>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</si>
  <si>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</si>
  <si>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</si>
  <si>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</si>
  <si>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</si>
  <si>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</si>
  <si>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</si>
  <si>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</si>
  <si>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</si>
  <si>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</si>
  <si>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</si>
  <si>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</si>
  <si>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</si>
  <si>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</si>
  <si>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</si>
  <si>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</si>
  <si>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</si>
  <si>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</si>
  <si>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</si>
  <si>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</si>
  <si>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</si>
  <si>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</si>
  <si>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</si>
  <si>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</si>
  <si>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</si>
  <si>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</si>
  <si>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</si>
  <si>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</si>
  <si>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</si>
  <si>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</si>
  <si>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</si>
  <si>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</si>
  <si>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</si>
  <si>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</si>
  <si>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</si>
  <si>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</si>
  <si>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</si>
  <si>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</si>
  <si>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</si>
  <si>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</si>
  <si>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</si>
  <si>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</si>
  <si>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</si>
  <si>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</si>
  <si>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</si>
  <si>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</si>
  <si>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</si>
  <si>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</si>
  <si>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</si>
  <si>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</si>
  <si>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</si>
  <si>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</si>
  <si>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</si>
  <si>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</si>
  <si>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</si>
  <si>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</si>
  <si>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</si>
  <si>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</si>
  <si>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</si>
  <si>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</si>
  <si>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</si>
  <si>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</si>
  <si>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</si>
  <si>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</si>
  <si>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</si>
  <si>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</si>
  <si>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</si>
  <si>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</si>
  <si>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</si>
  <si>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</si>
  <si>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</si>
  <si>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</si>
  <si>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</si>
  <si>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</si>
  <si>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</si>
  <si>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</si>
  <si>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</si>
  <si>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</si>
  <si>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</si>
  <si>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</si>
  <si>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</si>
  <si>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</si>
  <si>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</si>
  <si>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</si>
  <si>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</si>
  <si>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</si>
  <si>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</si>
  <si>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</si>
  <si>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</si>
  <si>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</si>
  <si>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</si>
  <si>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</si>
  <si>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</si>
  <si>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</si>
  <si>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</si>
  <si>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</si>
  <si>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</si>
  <si>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</si>
  <si>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</si>
  <si>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</si>
  <si>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</si>
  <si>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</si>
  <si>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</si>
  <si>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</si>
  <si>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</si>
  <si>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</si>
  <si>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</si>
  <si>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</si>
  <si>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</si>
  <si>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</si>
  <si>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</si>
  <si>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</si>
  <si>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</si>
  <si>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</si>
  <si>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</si>
  <si>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</si>
  <si>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</si>
  <si>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</si>
  <si>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</si>
  <si>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</si>
  <si>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</si>
  <si>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</si>
  <si>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</si>
  <si>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</si>
  <si>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</si>
  <si>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</si>
  <si>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</si>
  <si>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</si>
  <si>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</si>
  <si>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</si>
  <si>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</si>
  <si>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</si>
  <si>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</si>
  <si>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</si>
  <si>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</si>
  <si>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</si>
  <si>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</si>
  <si>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</si>
  <si>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</si>
  <si>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</si>
  <si>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</si>
  <si>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</si>
  <si>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</si>
  <si>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</si>
  <si>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</si>
  <si>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</si>
  <si>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</si>
  <si>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</si>
  <si>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</si>
  <si>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</si>
  <si>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</si>
  <si>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</si>
  <si>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</si>
  <si>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</si>
  <si>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</si>
  <si>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</si>
  <si>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</si>
  <si>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</si>
  <si>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</si>
  <si>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</si>
  <si>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</si>
  <si>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</si>
  <si>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</si>
  <si>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</si>
  <si>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</si>
  <si>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</si>
  <si>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</si>
  <si>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</si>
  <si>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</si>
  <si>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</si>
  <si>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</si>
  <si>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</si>
  <si>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</si>
  <si>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</si>
  <si>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</si>
  <si>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</si>
  <si>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</si>
  <si>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</si>
  <si>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</si>
  <si>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</si>
  <si>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</si>
  <si>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</si>
  <si>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</si>
  <si>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</si>
  <si>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</si>
  <si>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</si>
  <si>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</si>
  <si>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</si>
  <si>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</si>
  <si>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</si>
  <si>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</si>
  <si>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</si>
  <si>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</si>
  <si>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</si>
  <si>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</si>
  <si>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</si>
  <si>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</si>
  <si>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</si>
  <si>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</si>
  <si>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</si>
  <si>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</si>
  <si>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</si>
  <si>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</si>
  <si>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</si>
  <si>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</si>
  <si>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</si>
  <si>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</si>
  <si>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</si>
  <si>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</si>
  <si>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</si>
  <si>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</si>
  <si>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</si>
  <si>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</si>
  <si>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</si>
  <si>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</si>
  <si>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</si>
  <si>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</si>
  <si>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</si>
  <si>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</si>
  <si>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</si>
  <si>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</si>
  <si>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</si>
  <si>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</si>
  <si>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</si>
  <si>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</si>
  <si>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</si>
  <si>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</si>
  <si>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</si>
  <si>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</si>
  <si>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</si>
  <si>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</si>
  <si>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</si>
  <si>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</si>
  <si>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</si>
  <si>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</si>
  <si>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</si>
  <si>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</si>
  <si>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</si>
  <si>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</si>
  <si>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</si>
  <si>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</si>
  <si>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</si>
  <si>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</si>
  <si>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</si>
  <si>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</si>
  <si>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</si>
  <si>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</si>
  <si>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</si>
  <si>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</si>
  <si>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</si>
  <si>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</si>
  <si>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</si>
  <si>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</si>
  <si>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</si>
  <si>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</si>
  <si>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</si>
  <si>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</si>
  <si>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</si>
  <si>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</si>
  <si>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</si>
  <si>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</si>
  <si>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</si>
  <si>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</si>
  <si>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</si>
  <si>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</si>
  <si>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</si>
  <si>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</si>
  <si>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</si>
  <si>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</si>
  <si>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</si>
  <si>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</si>
  <si>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</si>
  <si>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</si>
  <si>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</si>
  <si>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</si>
  <si>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</si>
  <si>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</si>
  <si>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</si>
  <si>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</si>
  <si>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</si>
  <si>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</si>
  <si>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</si>
  <si>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</si>
  <si>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</si>
  <si>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</si>
  <si>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</si>
  <si>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</si>
  <si>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</si>
  <si>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</si>
  <si>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</si>
  <si>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</si>
  <si>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</si>
  <si>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</si>
  <si>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</si>
  <si>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</si>
  <si>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</si>
  <si>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</si>
  <si>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</si>
  <si>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</si>
  <si>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</si>
  <si>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</si>
  <si>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</si>
  <si>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</si>
  <si>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</si>
  <si>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</si>
  <si>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</si>
  <si>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</si>
  <si>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</si>
  <si>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</si>
  <si>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</si>
  <si>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</si>
  <si>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</si>
  <si>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</si>
  <si>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</si>
  <si>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</si>
  <si>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</si>
  <si>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</si>
  <si>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</si>
  <si>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</si>
  <si>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</si>
  <si>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</si>
  <si>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</si>
  <si>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</si>
  <si>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</si>
  <si>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</si>
  <si>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</si>
  <si>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</si>
  <si>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</si>
  <si>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</si>
  <si>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</si>
  <si>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</si>
  <si>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</si>
  <si>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</si>
  <si>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</si>
  <si>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</si>
  <si>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</si>
  <si>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</si>
  <si>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</si>
  <si>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</si>
  <si>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</si>
  <si>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</si>
  <si>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</si>
  <si>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</si>
  <si>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</si>
  <si>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</si>
  <si>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</si>
  <si>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</si>
  <si>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</si>
  <si>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</si>
  <si>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</si>
  <si>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</si>
  <si>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</si>
  <si>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</si>
  <si>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</si>
  <si>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</si>
  <si>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</si>
  <si>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</si>
  <si>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</si>
  <si>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</si>
  <si>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</si>
  <si>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</si>
  <si>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</si>
  <si>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</si>
  <si>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</si>
  <si>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</si>
  <si>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</si>
  <si>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</si>
  <si>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</si>
  <si>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</si>
  <si>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</si>
  <si>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</si>
  <si>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</si>
  <si>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</si>
  <si>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</si>
  <si>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</si>
  <si>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</si>
  <si>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</si>
  <si>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</si>
  <si>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</si>
  <si>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</si>
  <si>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</si>
  <si>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</si>
  <si>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</si>
  <si>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</si>
  <si>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</si>
  <si>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</si>
  <si>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</si>
  <si>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</si>
  <si>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</si>
  <si>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</si>
  <si>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</si>
  <si>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</si>
  <si>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</si>
  <si>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</si>
  <si>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</si>
  <si>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</si>
  <si>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</si>
  <si>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</si>
  <si>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</si>
  <si>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</si>
  <si>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</si>
  <si>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</si>
  <si>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</si>
  <si>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</si>
  <si>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</si>
  <si>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</si>
  <si>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</si>
  <si>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</si>
  <si>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</si>
  <si>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</si>
  <si>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</si>
  <si>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</si>
  <si>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</si>
  <si>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</si>
  <si>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</si>
  <si>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</si>
  <si>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</si>
  <si>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</si>
  <si>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</si>
  <si>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</si>
  <si>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</si>
  <si>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</si>
  <si>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</si>
  <si>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</si>
  <si>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</si>
  <si>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</si>
  <si>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</si>
  <si>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</si>
  <si>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</si>
  <si>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</si>
  <si>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</si>
  <si>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</si>
  <si>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</si>
  <si>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</si>
  <si>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</si>
  <si>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</si>
  <si>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</si>
  <si>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</si>
  <si>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</si>
  <si>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</si>
  <si>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</si>
  <si>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</si>
  <si>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</si>
  <si>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</si>
  <si>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</si>
  <si>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</si>
  <si>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</si>
  <si>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</si>
  <si>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</si>
  <si>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</si>
  <si>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</si>
  <si>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</si>
  <si>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</si>
  <si>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</si>
  <si>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</si>
  <si>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</si>
  <si>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</si>
  <si>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</si>
  <si>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</si>
  <si>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</si>
  <si>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</si>
  <si>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</si>
  <si>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</si>
  <si>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</si>
  <si>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</si>
  <si>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</si>
  <si>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</si>
  <si>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</si>
  <si>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</si>
  <si>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</si>
  <si>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</si>
  <si>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</si>
  <si>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</si>
  <si>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</si>
  <si>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</si>
  <si>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</si>
  <si>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</si>
  <si>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</si>
  <si>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</si>
  <si>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</si>
  <si>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</si>
  <si>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</si>
  <si>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</si>
  <si>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</si>
  <si>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</si>
  <si>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</si>
  <si>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</si>
  <si>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</si>
  <si>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</si>
  <si>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</si>
  <si>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</si>
  <si>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</si>
  <si>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</si>
  <si>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</si>
  <si>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</si>
  <si>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</si>
  <si>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</si>
  <si>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</si>
  <si>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</si>
  <si>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</si>
  <si>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</si>
  <si>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</si>
  <si>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</si>
  <si>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</si>
  <si>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</si>
  <si>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</si>
  <si>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</si>
  <si>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</si>
  <si>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</si>
  <si>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</si>
  <si>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</si>
  <si>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</si>
  <si>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</si>
  <si>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</si>
  <si>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</si>
  <si>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</si>
  <si>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</si>
  <si>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</si>
  <si>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</si>
  <si>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</si>
  <si>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</si>
  <si>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</si>
  <si>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</si>
  <si>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</si>
  <si>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</si>
  <si>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</si>
  <si>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</si>
  <si>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</si>
  <si>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</si>
  <si>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</si>
  <si>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</si>
  <si>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</si>
  <si>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</si>
  <si>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</si>
  <si>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</si>
  <si>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</si>
  <si>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</si>
  <si>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</si>
  <si>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</si>
  <si>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</si>
  <si>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</si>
  <si>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</si>
  <si>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</si>
  <si>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</si>
  <si>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</si>
  <si>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</si>
  <si>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</si>
  <si>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</si>
  <si>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</si>
  <si>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</si>
  <si>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</si>
  <si>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</si>
  <si>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</si>
  <si>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</si>
  <si>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</si>
  <si>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</si>
  <si>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</si>
  <si>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</si>
  <si>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</si>
  <si>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</si>
  <si>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</si>
  <si>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</si>
  <si>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</si>
  <si>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</si>
  <si>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</si>
  <si>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</si>
  <si>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</si>
  <si>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</si>
  <si>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</si>
  <si>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</si>
  <si>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</si>
  <si>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</si>
  <si>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</si>
  <si>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</si>
  <si>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</si>
  <si>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</si>
  <si>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</si>
  <si>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</si>
  <si>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</si>
  <si>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</si>
  <si>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</si>
  <si>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</si>
  <si>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</si>
  <si>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</si>
  <si>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</si>
  <si>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</si>
  <si>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</si>
  <si>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</si>
  <si>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</si>
  <si>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</si>
  <si>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</si>
  <si>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</si>
  <si>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</si>
  <si>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</si>
  <si>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</si>
  <si>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</si>
  <si>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</si>
  <si>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</si>
  <si>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</si>
  <si>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</si>
  <si>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</si>
  <si>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</si>
  <si>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</si>
  <si>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</si>
  <si>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</si>
  <si>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</si>
  <si>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</si>
  <si>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</si>
  <si>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</si>
  <si>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</si>
  <si>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</si>
  <si>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</si>
  <si>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</si>
  <si>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</si>
  <si>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</si>
  <si>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</si>
  <si>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</si>
  <si>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</si>
  <si>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</si>
  <si>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</si>
  <si>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</si>
  <si>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</si>
  <si>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</si>
  <si>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</si>
  <si>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</si>
  <si>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</si>
  <si>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</si>
  <si>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</si>
  <si>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</si>
  <si>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</si>
  <si>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</si>
  <si>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</si>
  <si>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</si>
  <si>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</si>
  <si>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</si>
  <si>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</si>
  <si>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</si>
  <si>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</si>
  <si>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</si>
  <si>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</si>
  <si>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</si>
  <si>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</si>
  <si>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</si>
  <si>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</si>
  <si>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</si>
  <si>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</si>
  <si>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</si>
  <si>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</si>
  <si>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</si>
  <si>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</si>
  <si>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</si>
  <si>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</si>
  <si>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</si>
  <si>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</si>
  <si>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</si>
  <si>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</si>
  <si>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</si>
  <si>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</si>
  <si>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</si>
  <si>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</si>
  <si>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</si>
  <si>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</si>
  <si>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</si>
  <si>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</si>
  <si>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</si>
  <si>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</si>
  <si>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</si>
  <si>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</si>
  <si>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</si>
  <si>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</si>
  <si>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</si>
  <si>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</si>
  <si>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</si>
  <si>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</si>
  <si>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</si>
  <si>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</si>
  <si>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</si>
  <si>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</si>
  <si>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</si>
  <si>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</si>
  <si>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</si>
  <si>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</si>
  <si>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</si>
  <si>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</si>
  <si>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</si>
  <si>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</si>
  <si>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</si>
  <si>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</si>
  <si>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</si>
  <si>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</si>
  <si>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</si>
  <si>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</si>
  <si>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</si>
  <si>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</si>
  <si>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</si>
  <si>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</si>
  <si>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</si>
  <si>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</si>
  <si>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</si>
  <si>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</si>
  <si>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</si>
  <si>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</si>
  <si>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</si>
  <si>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</si>
  <si>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</si>
  <si>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</si>
  <si>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</si>
  <si>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</si>
  <si>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</si>
  <si>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</si>
  <si>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</si>
  <si>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</si>
  <si>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</si>
  <si>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</si>
  <si>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</si>
  <si>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</si>
  <si>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</si>
  <si>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</si>
  <si>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</si>
  <si>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</si>
  <si>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</si>
  <si>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</si>
  <si>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</si>
  <si>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</si>
  <si>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</si>
  <si>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</si>
  <si>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</si>
  <si>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</si>
  <si>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</si>
  <si>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</si>
  <si>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</si>
  <si>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</si>
  <si>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</si>
  <si>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</si>
  <si>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</si>
  <si>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</si>
  <si>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</si>
  <si>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</si>
  <si>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</si>
  <si>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</si>
  <si>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</si>
  <si>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</si>
  <si>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</si>
  <si>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</si>
  <si>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</si>
  <si>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</si>
  <si>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</si>
  <si>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</si>
  <si>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</si>
  <si>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</si>
  <si>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</si>
  <si>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</si>
  <si>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</si>
  <si>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</si>
  <si>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</si>
  <si>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</si>
  <si>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</si>
  <si>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</si>
  <si>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</si>
  <si>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</si>
  <si>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</si>
  <si>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</si>
  <si>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</si>
  <si>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</si>
  <si>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</si>
  <si>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</si>
  <si>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</si>
  <si>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</si>
  <si>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</si>
  <si>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</si>
  <si>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</si>
  <si>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</si>
  <si>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</si>
  <si>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</si>
  <si>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</si>
  <si>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</si>
  <si>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</si>
  <si>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</si>
  <si>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</si>
  <si>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</si>
  <si>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</si>
  <si>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</si>
  <si>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</si>
  <si>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</si>
  <si>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</si>
  <si>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</si>
  <si>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</si>
  <si>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</si>
  <si>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</si>
  <si>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</si>
  <si>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</si>
  <si>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</si>
  <si>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</si>
  <si>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</si>
  <si>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</si>
  <si>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</si>
  <si>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</si>
  <si>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</si>
  <si>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</si>
  <si>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</si>
  <si>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</si>
  <si>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</si>
  <si>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</si>
  <si>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</si>
  <si>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</si>
  <si>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</si>
  <si>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</si>
  <si>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</si>
  <si>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</si>
  <si>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</si>
  <si>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</si>
  <si>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</si>
  <si>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</si>
  <si>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</si>
  <si>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</si>
  <si>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</si>
  <si>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</si>
  <si>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</si>
  <si>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</si>
  <si>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</si>
  <si>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</si>
  <si>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</si>
  <si>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</si>
  <si>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</si>
  <si>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</si>
  <si>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</si>
  <si>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</si>
  <si>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</si>
  <si>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</si>
  <si>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</si>
  <si>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</si>
  <si>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</si>
  <si>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</si>
  <si>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</si>
  <si>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</si>
  <si>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</si>
  <si>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</si>
  <si>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</si>
  <si>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</si>
  <si>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</si>
  <si>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</si>
  <si>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</si>
  <si>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</si>
  <si>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</si>
  <si>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</si>
  <si>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</si>
  <si>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</si>
  <si>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</si>
  <si>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</si>
  <si>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</si>
  <si>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</si>
  <si>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</si>
  <si>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</si>
  <si>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</si>
  <si>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</si>
  <si>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</si>
  <si>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</si>
  <si>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</si>
  <si>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</si>
  <si>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</si>
  <si>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</si>
  <si>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</si>
  <si>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</si>
  <si>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</si>
  <si>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</si>
  <si>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</si>
  <si>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</si>
  <si>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</si>
  <si>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</si>
  <si>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</si>
  <si>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</si>
  <si>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</si>
  <si>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</si>
  <si>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</si>
  <si>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</si>
  <si>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</si>
  <si>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</si>
  <si>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</si>
  <si>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</si>
  <si>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</si>
  <si>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</si>
  <si>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</si>
  <si>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</si>
  <si>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</si>
  <si>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</si>
  <si>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</si>
  <si>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</si>
  <si>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</si>
  <si>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</si>
  <si>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</si>
  <si>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</si>
  <si>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</si>
  <si>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</si>
  <si>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</si>
  <si>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</si>
  <si>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</si>
  <si>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</si>
  <si>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</si>
  <si>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</si>
  <si>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</si>
  <si>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</si>
  <si>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</si>
  <si>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</si>
  <si>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</si>
  <si>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</si>
  <si>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</si>
  <si>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</si>
  <si>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</si>
  <si>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</si>
  <si>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</si>
  <si>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</si>
  <si>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</si>
  <si>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</si>
  <si>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</si>
  <si>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</si>
  <si>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</si>
  <si>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</si>
  <si>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</si>
  <si>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</si>
  <si>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</si>
  <si>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</si>
  <si>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</si>
  <si>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</si>
  <si>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</si>
  <si>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</si>
  <si>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</si>
  <si>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</si>
  <si>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</si>
  <si>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</si>
  <si>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</si>
  <si>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</si>
  <si>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</si>
  <si>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</si>
  <si>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</si>
  <si>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</si>
  <si>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</si>
  <si>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</si>
  <si>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</si>
  <si>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</si>
  <si>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</si>
  <si>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</si>
  <si>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</si>
  <si>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</si>
  <si>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</si>
  <si>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</si>
  <si>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</si>
  <si>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</si>
  <si>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</si>
  <si>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</si>
  <si>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</si>
  <si>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</si>
  <si>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</si>
  <si>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</si>
  <si>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</si>
  <si>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</si>
  <si>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</si>
  <si>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</si>
  <si>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</si>
  <si>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</si>
  <si>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</si>
  <si>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</si>
  <si>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</si>
  <si>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</si>
  <si>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</si>
  <si>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</si>
  <si>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</si>
  <si>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</si>
  <si>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</si>
  <si>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</si>
  <si>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</si>
  <si>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</si>
  <si>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</si>
  <si>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</si>
  <si>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</si>
  <si>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</si>
  <si>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</si>
  <si>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</si>
  <si>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</si>
  <si>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</si>
  <si>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</si>
  <si>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</si>
  <si>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</si>
  <si>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</si>
  <si>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</si>
  <si>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</si>
  <si>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</si>
  <si>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</si>
  <si>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</si>
  <si>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</si>
  <si>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</si>
  <si>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</si>
  <si>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</si>
  <si>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</si>
  <si>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</si>
  <si>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</si>
  <si>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</si>
  <si>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</si>
  <si>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</si>
  <si>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</si>
  <si>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</si>
  <si>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</si>
  <si>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</si>
  <si>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</si>
  <si>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</si>
  <si>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</si>
  <si>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</si>
  <si>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</si>
  <si>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</si>
  <si>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</si>
  <si>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</si>
  <si>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</si>
  <si>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</si>
  <si>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</si>
  <si>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</si>
  <si>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</si>
  <si>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</si>
  <si>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</si>
  <si>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</si>
  <si>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</si>
  <si>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</si>
  <si>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</si>
  <si>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</si>
  <si>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</si>
  <si>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</si>
  <si>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</si>
  <si>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</si>
  <si>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</si>
  <si>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</si>
  <si>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</si>
  <si>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</si>
  <si>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</si>
  <si>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</si>
  <si>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</si>
  <si>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</si>
  <si>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</si>
  <si>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</si>
  <si>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</si>
  <si>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</si>
  <si>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</si>
  <si>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</si>
  <si>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</si>
  <si>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</si>
  <si>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</si>
  <si>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</si>
  <si>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</si>
  <si>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</si>
  <si>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</si>
  <si>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</si>
  <si>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</si>
  <si>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</si>
  <si>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</si>
  <si>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</si>
  <si>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</si>
  <si>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</si>
  <si>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</si>
  <si>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</si>
  <si>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</si>
  <si>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</si>
  <si>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</si>
  <si>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</si>
  <si>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</si>
  <si>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</si>
  <si>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</si>
  <si>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</si>
  <si>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</si>
  <si>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</si>
  <si>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</si>
  <si>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</si>
  <si>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</si>
  <si>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</si>
  <si>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</si>
  <si>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</si>
  <si>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</si>
  <si>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</si>
  <si>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</si>
  <si>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</si>
  <si>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</si>
  <si>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</si>
  <si>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</si>
  <si>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</si>
  <si>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</si>
  <si>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</si>
  <si>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</si>
  <si>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</si>
  <si>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</si>
  <si>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</si>
  <si>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</si>
  <si>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</si>
  <si>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</si>
  <si>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</si>
  <si>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</si>
  <si>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</si>
  <si>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</si>
  <si>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</si>
  <si>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</si>
  <si>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</si>
  <si>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</si>
  <si>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</si>
  <si>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</si>
  <si>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</si>
  <si>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</si>
  <si>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</si>
  <si>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</si>
  <si>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</si>
  <si>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</si>
  <si>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</si>
  <si>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</si>
  <si>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</si>
  <si>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</si>
  <si>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</si>
  <si>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</si>
  <si>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</si>
  <si>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</si>
  <si>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</si>
  <si>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</si>
  <si>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</si>
  <si>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</si>
  <si>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</si>
  <si>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</si>
  <si>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</si>
  <si>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</si>
  <si>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</si>
  <si>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</si>
  <si>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</si>
  <si>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</si>
  <si>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</si>
  <si>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</si>
  <si>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</si>
  <si>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</si>
  <si>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</si>
  <si>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</si>
  <si>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</si>
  <si>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</si>
  <si>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</si>
  <si>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</si>
  <si>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</si>
  <si>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</si>
  <si>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</si>
  <si>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</si>
  <si>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</si>
  <si>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</si>
  <si>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</si>
  <si>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</si>
  <si>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</si>
  <si>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</si>
  <si>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</si>
  <si>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</si>
  <si>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</si>
  <si>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</si>
  <si>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</si>
  <si>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</si>
  <si>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</si>
  <si>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</si>
  <si>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</si>
  <si>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</si>
  <si>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</si>
  <si>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</si>
  <si>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</si>
  <si>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</si>
  <si>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</si>
  <si>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</si>
  <si>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</si>
  <si>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</si>
  <si>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</si>
  <si>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</si>
  <si>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</si>
  <si>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</si>
  <si>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</si>
  <si>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</si>
  <si>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</si>
  <si>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</si>
  <si>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</si>
  <si>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</si>
  <si>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</si>
  <si>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</si>
  <si>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</si>
  <si>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</si>
  <si>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</si>
  <si>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</si>
  <si>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</si>
  <si>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</si>
  <si>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</si>
  <si>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</si>
  <si>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</si>
  <si>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</si>
  <si>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</si>
  <si>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</si>
  <si>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</si>
  <si>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</si>
  <si>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</si>
  <si>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</si>
  <si>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</si>
  <si>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</si>
  <si>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</si>
  <si>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</si>
  <si>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</si>
  <si>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</si>
  <si>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</si>
  <si>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</si>
  <si>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</si>
  <si>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</si>
  <si>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</si>
  <si>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</si>
  <si>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</si>
  <si>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</si>
  <si>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</si>
  <si>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</si>
  <si>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</si>
  <si>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</si>
  <si>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</si>
  <si>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</si>
  <si>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</si>
  <si>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</si>
  <si>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</si>
  <si>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</si>
  <si>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</si>
  <si>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</si>
  <si>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</si>
  <si>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</si>
  <si>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</si>
  <si>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</si>
  <si>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</si>
  <si>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</si>
  <si>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</si>
  <si>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</si>
  <si>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</si>
  <si>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</si>
  <si>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</si>
  <si>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</si>
  <si>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</si>
  <si>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</si>
  <si>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</si>
  <si>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</si>
  <si>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</si>
  <si>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</si>
  <si>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</si>
  <si>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</si>
  <si>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</si>
  <si>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</si>
  <si>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</si>
  <si>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</si>
  <si>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</si>
  <si>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</si>
  <si>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</si>
  <si>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</si>
  <si>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</si>
  <si>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</si>
  <si>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</si>
  <si>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</si>
  <si>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</si>
  <si>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</si>
  <si>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</si>
  <si>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</si>
  <si>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</si>
  <si>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</si>
  <si>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</si>
  <si>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</si>
  <si>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</si>
  <si>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</si>
  <si>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</si>
  <si>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</si>
  <si>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</si>
  <si>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</si>
  <si>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</si>
  <si>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</si>
  <si>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</si>
  <si>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</si>
  <si>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</si>
  <si>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</si>
  <si>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</si>
  <si>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</si>
  <si>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</si>
  <si>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</si>
  <si>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</si>
  <si>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</si>
  <si>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</si>
  <si>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</si>
  <si>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</si>
  <si>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</si>
  <si>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</si>
  <si>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</si>
  <si>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</si>
  <si>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</si>
  <si>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</si>
  <si>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</si>
  <si>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</si>
  <si>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</si>
  <si>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</si>
  <si>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</si>
  <si>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</si>
  <si>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</si>
  <si>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</si>
  <si>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</si>
  <si>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</si>
  <si>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</si>
  <si>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</si>
  <si>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</si>
  <si>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</si>
  <si>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</si>
  <si>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</si>
  <si>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</si>
  <si>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</si>
  <si>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</si>
  <si>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</si>
  <si>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</si>
  <si>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</si>
  <si>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</si>
  <si>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</si>
  <si>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</si>
  <si>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</si>
  <si>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</si>
  <si>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</si>
  <si>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</si>
  <si>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</si>
  <si>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</si>
  <si>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</si>
  <si>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</si>
  <si>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</si>
  <si>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</si>
  <si>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</si>
  <si>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</si>
  <si>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</si>
  <si>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</si>
  <si>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</si>
  <si>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</si>
  <si>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</si>
  <si>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</si>
  <si>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</si>
  <si>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</si>
  <si>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</si>
  <si>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</si>
  <si>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</si>
  <si>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</si>
  <si>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</si>
  <si>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</si>
  <si>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</si>
  <si>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</si>
  <si>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</si>
  <si>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</si>
  <si>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</si>
  <si>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</si>
  <si>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</si>
  <si>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</si>
  <si>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</si>
  <si>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</si>
  <si>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</si>
  <si>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</si>
  <si>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</si>
  <si>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</si>
  <si>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</si>
  <si>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</si>
  <si>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</si>
  <si>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</si>
  <si>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</si>
  <si>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</si>
  <si>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</si>
  <si>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</si>
  <si>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</si>
  <si>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</si>
  <si>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</si>
  <si>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</si>
  <si>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</si>
  <si>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</si>
  <si>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</si>
  <si>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</si>
  <si>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</si>
  <si>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</si>
  <si>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</si>
  <si>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</si>
  <si>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</si>
  <si>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</si>
  <si>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</si>
  <si>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</si>
  <si>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</si>
  <si>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</si>
  <si>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</si>
  <si>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</si>
  <si>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</si>
  <si>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</si>
  <si>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</si>
  <si>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</si>
  <si>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</si>
  <si>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</si>
  <si>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</si>
  <si>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</si>
  <si>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</si>
  <si>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</si>
  <si>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</si>
  <si>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</si>
  <si>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</si>
  <si>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</si>
  <si>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</si>
  <si>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</si>
  <si>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</si>
  <si>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</si>
  <si>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</si>
  <si>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</si>
  <si>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</si>
  <si>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</si>
  <si>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</si>
  <si>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</si>
  <si>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</si>
  <si>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</si>
  <si>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</si>
  <si>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</si>
  <si>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</si>
  <si>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</si>
  <si>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</si>
  <si>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</si>
  <si>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</si>
  <si>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</si>
  <si>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</si>
  <si>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</si>
  <si>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</si>
  <si>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</si>
  <si>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</si>
  <si>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</si>
  <si>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</si>
  <si>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</si>
  <si>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</si>
  <si>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</si>
  <si>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</si>
  <si>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</si>
  <si>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</si>
  <si>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</si>
  <si>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</si>
  <si>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</si>
  <si>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</si>
  <si>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</si>
  <si>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</si>
  <si>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</si>
  <si>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</si>
  <si>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</si>
  <si>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</si>
  <si>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</si>
  <si>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</si>
  <si>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</si>
  <si>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</si>
  <si>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</si>
  <si>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</si>
  <si>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</si>
  <si>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</si>
  <si>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</si>
  <si>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</si>
  <si>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</si>
  <si>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</si>
  <si>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</si>
  <si>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</si>
  <si>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</si>
  <si>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</si>
  <si>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</si>
  <si>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</si>
  <si>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</si>
  <si>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</si>
  <si>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</si>
  <si>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</si>
  <si>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</si>
  <si>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</si>
  <si>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</si>
  <si>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</si>
  <si>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</si>
  <si>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</si>
  <si>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</si>
  <si>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</si>
  <si>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</si>
  <si>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</si>
  <si>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</si>
  <si>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</si>
  <si>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</si>
  <si>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</si>
  <si>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</si>
  <si>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</si>
  <si>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</si>
  <si>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</si>
  <si>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</si>
  <si>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</si>
  <si>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</si>
  <si>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</si>
  <si>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</si>
  <si>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</si>
  <si>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</si>
  <si>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</si>
  <si>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</si>
  <si>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</si>
  <si>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</si>
  <si>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</si>
  <si>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</si>
  <si>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</si>
  <si>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</si>
  <si>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</si>
  <si>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</si>
  <si>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</si>
  <si>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</si>
  <si>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</si>
  <si>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</si>
  <si>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</si>
  <si>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</si>
  <si>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</si>
  <si>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</si>
  <si>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</si>
  <si>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</si>
  <si>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</si>
  <si>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</si>
  <si>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</si>
  <si>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</si>
  <si>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</si>
  <si>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</si>
  <si>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</si>
  <si>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</si>
  <si>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</si>
  <si>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</si>
  <si>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</si>
  <si>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</si>
  <si>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</si>
  <si>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</si>
  <si>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</si>
  <si>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</si>
  <si>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</si>
  <si>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</si>
  <si>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</si>
  <si>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</si>
  <si>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</si>
  <si>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</si>
  <si>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</si>
  <si>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</si>
  <si>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</si>
  <si>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</si>
  <si>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</si>
  <si>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</si>
  <si>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</si>
  <si>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</si>
  <si>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</si>
  <si>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</si>
  <si>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</si>
  <si>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</si>
  <si>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</si>
  <si>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</si>
  <si>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</si>
  <si>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</si>
  <si>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</si>
  <si>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</si>
  <si>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</si>
  <si>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</si>
  <si>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</si>
  <si>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</si>
  <si>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</si>
  <si>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</si>
  <si>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</si>
  <si>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</si>
  <si>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</si>
  <si>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</si>
  <si>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</si>
  <si>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</si>
  <si>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</si>
  <si>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</si>
  <si>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</si>
  <si>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</si>
  <si>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</si>
  <si>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</si>
  <si>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</si>
  <si>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</si>
  <si>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</si>
  <si>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</si>
  <si>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</si>
  <si>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</si>
  <si>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</si>
  <si>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</si>
  <si>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</si>
  <si>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</si>
  <si>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</si>
  <si>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</si>
  <si>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</si>
  <si>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</si>
  <si>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</si>
  <si>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</si>
  <si>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</si>
  <si>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</si>
  <si>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</si>
  <si>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</si>
  <si>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</si>
  <si>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</si>
  <si>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</si>
  <si>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</si>
  <si>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</si>
  <si>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</si>
  <si>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</si>
  <si>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</si>
  <si>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</si>
  <si>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</si>
  <si>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</si>
  <si>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</si>
  <si>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</si>
  <si>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</si>
  <si>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</si>
  <si>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</si>
  <si>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</si>
  <si>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</si>
  <si>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</si>
  <si>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</si>
  <si>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</si>
  <si>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</si>
  <si>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</si>
  <si>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</si>
  <si>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</si>
  <si>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</si>
  <si>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</si>
  <si>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</si>
  <si>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</si>
  <si>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</si>
  <si>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</si>
  <si>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</si>
  <si>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</si>
  <si>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</si>
  <si>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</si>
  <si>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</si>
  <si>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</si>
  <si>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</si>
  <si>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</si>
  <si>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</si>
  <si>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</si>
  <si>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</si>
  <si>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</si>
  <si>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</si>
  <si>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</si>
  <si>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</si>
  <si>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</si>
  <si>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</si>
  <si>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</si>
  <si>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</si>
  <si>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</si>
  <si>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</si>
  <si>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</si>
  <si>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</si>
  <si>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</si>
  <si>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</si>
  <si>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</si>
  <si>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</si>
  <si>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</si>
  <si>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</si>
  <si>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</si>
  <si>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</si>
  <si>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</si>
  <si>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</si>
  <si>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</si>
  <si>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</si>
  <si>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</si>
  <si>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</si>
  <si>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</si>
  <si>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</si>
  <si>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</si>
  <si>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</si>
  <si>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</si>
  <si>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</si>
  <si>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</si>
  <si>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</si>
  <si>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</si>
  <si>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</si>
  <si>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</si>
  <si>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</si>
  <si>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</si>
  <si>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</si>
  <si>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</si>
  <si>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</si>
  <si>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</si>
  <si>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</si>
  <si>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</si>
  <si>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</si>
  <si>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</si>
  <si>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</si>
  <si>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</si>
  <si>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</si>
  <si>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</si>
  <si>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</si>
  <si>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</si>
  <si>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</si>
  <si>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</si>
  <si>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</si>
  <si>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</si>
  <si>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</si>
  <si>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</si>
  <si>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</si>
  <si>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</si>
  <si>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</si>
  <si>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</si>
  <si>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</si>
  <si>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</si>
  <si>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</si>
  <si>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</si>
  <si>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</si>
  <si>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</si>
  <si>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</si>
  <si>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</si>
  <si>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</si>
  <si>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</si>
  <si>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</si>
  <si>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</si>
  <si>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</si>
  <si>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</si>
  <si>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</si>
  <si>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</si>
  <si>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</si>
  <si>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</si>
  <si>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</si>
  <si>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</si>
  <si>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</si>
  <si>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</si>
  <si>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</si>
  <si>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</si>
  <si>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</si>
  <si>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</si>
  <si>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</si>
  <si>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</si>
  <si>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</si>
  <si>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</si>
  <si>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</si>
  <si>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</si>
  <si>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</si>
  <si>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</si>
  <si>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</si>
  <si>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</si>
  <si>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</si>
  <si>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</si>
  <si>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</si>
  <si>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</si>
  <si>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</si>
  <si>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</si>
  <si>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</si>
  <si>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</si>
  <si>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</si>
  <si>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</si>
  <si>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</si>
  <si>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</si>
  <si>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</si>
  <si>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</si>
  <si>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</si>
  <si>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</si>
  <si>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</si>
  <si>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</si>
  <si>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</si>
  <si>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</si>
  <si>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</si>
  <si>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</si>
  <si>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</si>
  <si>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</si>
  <si>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</si>
  <si>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</si>
  <si>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</si>
  <si>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</si>
  <si>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</si>
  <si>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</si>
  <si>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</si>
  <si>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</si>
  <si>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</si>
  <si>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</si>
  <si>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</si>
  <si>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</si>
  <si>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</si>
  <si>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</si>
  <si>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</si>
  <si>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</si>
  <si>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</si>
  <si>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</si>
  <si>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</si>
  <si>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</si>
  <si>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</si>
  <si>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</si>
  <si>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</si>
  <si>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</si>
  <si>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</si>
  <si>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</si>
  <si>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</si>
  <si>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</si>
  <si>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</si>
  <si>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</si>
  <si>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</si>
  <si>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</si>
  <si>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</si>
  <si>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</si>
  <si>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</si>
  <si>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</si>
  <si>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</si>
  <si>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</si>
  <si>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</si>
  <si>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</si>
  <si>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</si>
  <si>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</si>
  <si>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</si>
  <si>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</si>
  <si>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</si>
  <si>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</si>
  <si>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</si>
  <si>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</si>
  <si>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</si>
  <si>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</si>
  <si>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</si>
  <si>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</si>
  <si>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</si>
  <si>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</si>
  <si>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</si>
  <si>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</si>
  <si>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</si>
  <si>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</si>
  <si>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</si>
  <si>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</si>
  <si>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</si>
  <si>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</si>
  <si>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</si>
  <si>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</si>
  <si>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</si>
  <si>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</si>
  <si>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</si>
  <si>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</si>
  <si>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</si>
  <si>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</si>
  <si>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</si>
  <si>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</si>
  <si>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</si>
  <si>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</si>
  <si>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</si>
  <si>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</si>
  <si>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</si>
  <si>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</si>
  <si>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</si>
  <si>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</si>
  <si>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</si>
  <si>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</si>
  <si>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</si>
  <si>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</si>
  <si>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</si>
  <si>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</si>
  <si>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</si>
  <si>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</si>
  <si>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</si>
  <si>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</si>
  <si>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</si>
  <si>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</si>
  <si>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</si>
  <si>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</si>
  <si>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</si>
  <si>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</si>
  <si>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</si>
  <si>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</si>
  <si>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</si>
  <si>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</si>
  <si>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</si>
  <si>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</si>
  <si>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</si>
  <si>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</si>
  <si>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</si>
  <si>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</si>
  <si>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</si>
  <si>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</si>
  <si>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</si>
  <si>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</si>
  <si>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</si>
  <si>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</si>
  <si>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</si>
  <si>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</si>
  <si>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</si>
  <si>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</si>
  <si>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</si>
  <si>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</si>
  <si>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</si>
  <si>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</si>
  <si>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</si>
  <si>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</si>
  <si>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</si>
  <si>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</si>
  <si>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</si>
  <si>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</si>
  <si>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</si>
  <si>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</si>
  <si>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</si>
  <si>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</si>
  <si>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</si>
  <si>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</si>
  <si>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</si>
  <si>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</si>
  <si>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</si>
  <si>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</si>
  <si>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</si>
  <si>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</si>
  <si>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</si>
  <si>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</si>
  <si>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</si>
  <si>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</si>
  <si>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</si>
  <si>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</si>
  <si>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</si>
  <si>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</si>
  <si>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</si>
  <si>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</si>
  <si>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</si>
  <si>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</si>
  <si>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</si>
  <si>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</si>
  <si>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</si>
  <si>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</si>
  <si>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</si>
  <si>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</si>
  <si>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</si>
  <si>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</si>
  <si>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</si>
  <si>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</si>
  <si>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</si>
  <si>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</si>
  <si>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</si>
  <si>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</si>
  <si>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</si>
  <si>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</si>
  <si>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</si>
  <si>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</si>
  <si>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</si>
  <si>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</si>
  <si>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</si>
  <si>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</si>
  <si>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</si>
  <si>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</si>
  <si>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</si>
  <si>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</si>
  <si>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</si>
  <si>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</si>
  <si>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</si>
  <si>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</si>
  <si>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</si>
  <si>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</si>
  <si>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</si>
  <si>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</si>
  <si>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</si>
  <si>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</si>
  <si>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</si>
  <si>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</si>
  <si>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</si>
  <si>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</si>
  <si>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</si>
  <si>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</si>
  <si>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</si>
  <si>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</si>
  <si>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</si>
  <si>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</si>
  <si>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</si>
  <si>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</si>
  <si>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</si>
  <si>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</si>
  <si>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</si>
  <si>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</si>
  <si>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</si>
  <si>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</si>
  <si>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</si>
  <si>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</si>
  <si>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</si>
  <si>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</si>
  <si>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</si>
  <si>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</si>
  <si>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</si>
  <si>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</si>
  <si>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</si>
  <si>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</si>
  <si>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</si>
  <si>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</si>
  <si>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</si>
  <si>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</si>
  <si>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</si>
  <si>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</si>
  <si>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</si>
  <si>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</si>
  <si>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</si>
  <si>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</si>
  <si>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</si>
  <si>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</si>
  <si>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</si>
  <si>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</si>
  <si>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</si>
  <si>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</si>
  <si>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</si>
  <si>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</si>
  <si>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</si>
  <si>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</si>
  <si>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</si>
  <si>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</si>
  <si>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</si>
  <si>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</si>
  <si>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</si>
  <si>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</si>
  <si>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</si>
  <si>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</si>
  <si>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</si>
  <si>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</si>
  <si>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</si>
  <si>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</si>
  <si>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</si>
  <si>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</si>
  <si>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</si>
  <si>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</si>
  <si>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</si>
  <si>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</si>
  <si>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</si>
  <si>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</si>
  <si>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</si>
  <si>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</si>
  <si>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</si>
  <si>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</si>
  <si>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</si>
  <si>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</si>
  <si>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</si>
  <si>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</si>
  <si>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</si>
  <si>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</si>
  <si>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</si>
  <si>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</si>
  <si>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</si>
  <si>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</si>
  <si>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</si>
  <si>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</si>
  <si>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</si>
  <si>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</si>
  <si>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</si>
  <si>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</si>
  <si>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</si>
  <si>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</si>
  <si>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</si>
  <si>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</si>
  <si>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</si>
  <si>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</si>
  <si>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</si>
  <si>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</si>
  <si>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</si>
  <si>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</si>
  <si>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</si>
  <si>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</si>
  <si>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</si>
  <si>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</si>
  <si>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</si>
  <si>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</si>
  <si>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</si>
  <si>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</si>
  <si>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</si>
  <si>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</si>
  <si>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</si>
  <si>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</si>
  <si>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</si>
  <si>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</si>
  <si>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</si>
  <si>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</si>
  <si>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</si>
  <si>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</si>
  <si>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</si>
  <si>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</si>
  <si>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</si>
  <si>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</si>
  <si>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</si>
  <si>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</si>
  <si>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</si>
  <si>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</si>
  <si>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</si>
  <si>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</si>
  <si>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</si>
  <si>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</si>
  <si>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</si>
  <si>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</si>
  <si>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</si>
  <si>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</si>
  <si>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</si>
  <si>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</si>
  <si>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</si>
  <si>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</si>
  <si>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</si>
  <si>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</si>
  <si>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</si>
  <si>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</si>
  <si>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</si>
  <si>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</si>
  <si>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</si>
  <si>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</si>
  <si>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</si>
  <si>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</si>
  <si>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</si>
  <si>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</si>
  <si>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</si>
  <si>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</si>
  <si>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</si>
  <si>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</si>
  <si>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</si>
  <si>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</si>
  <si>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</si>
  <si>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</si>
  <si>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</si>
  <si>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</si>
  <si>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</si>
  <si>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</si>
  <si>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</si>
  <si>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</si>
  <si>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</si>
  <si>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</si>
  <si>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</si>
  <si>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</si>
  <si>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</si>
  <si>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</si>
  <si>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</si>
  <si>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</si>
  <si>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</si>
  <si>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</si>
  <si>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</si>
  <si>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</si>
  <si>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</si>
  <si>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</si>
  <si>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</si>
  <si>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</si>
  <si>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</si>
  <si>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</si>
  <si>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</si>
  <si>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</si>
  <si>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</si>
  <si>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</si>
  <si>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</si>
  <si>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</si>
  <si>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</si>
  <si>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</si>
  <si>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</si>
  <si>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</si>
  <si>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</si>
  <si>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</si>
  <si>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</si>
  <si>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</si>
  <si>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</si>
  <si>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</si>
  <si>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</si>
  <si>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</si>
  <si>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</si>
  <si>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</si>
  <si>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</si>
  <si>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</si>
  <si>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</si>
  <si>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</si>
  <si>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</si>
  <si>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</si>
  <si>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</si>
  <si>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</si>
  <si>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</si>
  <si>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</si>
  <si>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</si>
  <si>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</si>
  <si>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</si>
  <si>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</si>
  <si>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</si>
  <si>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</si>
  <si>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</si>
  <si>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</si>
  <si>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</si>
  <si>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</si>
  <si>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</si>
  <si>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</si>
  <si>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</si>
  <si>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</si>
  <si>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</si>
  <si>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</si>
  <si>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</si>
  <si>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</si>
  <si>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</si>
  <si>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</si>
  <si>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</si>
  <si>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</si>
  <si>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</si>
  <si>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</si>
  <si>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</si>
  <si>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</si>
  <si>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</si>
  <si>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</si>
  <si>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</si>
  <si>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</si>
  <si>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</si>
  <si>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</si>
  <si>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</si>
  <si>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</si>
  <si>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</si>
  <si>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</si>
  <si>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</si>
  <si>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</si>
  <si>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</si>
  <si>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</si>
  <si>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</si>
  <si>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</si>
  <si>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</si>
  <si>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</si>
  <si>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</si>
  <si>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</si>
  <si>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</si>
  <si>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</si>
  <si>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</si>
  <si>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</si>
  <si>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</si>
  <si>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</si>
  <si>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</si>
  <si>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</si>
  <si>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</si>
  <si>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</si>
  <si>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</si>
  <si>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</si>
  <si>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</si>
  <si>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</si>
  <si>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</si>
  <si>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</si>
  <si>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</si>
  <si>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</si>
  <si>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</si>
  <si>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</si>
  <si>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</si>
  <si>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</si>
  <si>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</si>
  <si>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</si>
  <si>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</si>
  <si>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</si>
  <si>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</si>
  <si>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</si>
  <si>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</si>
  <si>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</si>
  <si>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</si>
  <si>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</si>
  <si>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</si>
  <si>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</si>
  <si>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</si>
  <si>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</si>
  <si>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</si>
  <si>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</si>
  <si>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</si>
  <si>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</si>
  <si>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</si>
  <si>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</si>
  <si>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</si>
  <si>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</si>
  <si>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</si>
  <si>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</si>
  <si>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</si>
  <si>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</si>
  <si>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</si>
  <si>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</si>
  <si>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</si>
  <si>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</si>
  <si>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</si>
  <si>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</si>
  <si>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</si>
  <si>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</si>
  <si>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</si>
  <si>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</si>
  <si>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</si>
  <si>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</si>
  <si>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</si>
  <si>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</si>
  <si>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</si>
  <si>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</si>
  <si>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</si>
  <si>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</si>
  <si>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</si>
  <si>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</si>
  <si>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</si>
  <si>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</si>
  <si>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</si>
  <si>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</si>
  <si>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</si>
  <si>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</si>
  <si>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</si>
  <si>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</si>
  <si>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</si>
  <si>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</si>
  <si>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</si>
  <si>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</si>
  <si>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</si>
  <si>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</si>
  <si>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</si>
  <si>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</si>
  <si>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</si>
  <si>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</si>
  <si>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</si>
  <si>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</si>
  <si>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</si>
  <si>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</si>
  <si>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</si>
  <si>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</si>
  <si>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</si>
  <si>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</si>
  <si>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</si>
  <si>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</si>
  <si>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</si>
  <si>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</si>
  <si>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</si>
  <si>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</si>
  <si>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</si>
  <si>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</si>
  <si>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</si>
  <si>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</si>
  <si>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</si>
  <si>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</si>
  <si>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</si>
  <si>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</si>
  <si>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</si>
  <si>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</si>
  <si>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</si>
  <si>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</si>
  <si>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</si>
  <si>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</si>
  <si>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</si>
  <si>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</si>
  <si>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</si>
  <si>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</si>
  <si>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</si>
  <si>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</si>
  <si>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</si>
  <si>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</si>
  <si>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</si>
  <si>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</si>
  <si>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</si>
  <si>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</si>
  <si>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</si>
  <si>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</si>
  <si>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</si>
  <si>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</si>
  <si>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</si>
  <si>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</si>
  <si>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</si>
  <si>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</si>
  <si>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</si>
  <si>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</si>
  <si>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</si>
  <si>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</si>
  <si>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</si>
  <si>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</si>
  <si>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</si>
  <si>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</si>
  <si>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</si>
  <si>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</si>
  <si>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</si>
  <si>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</si>
  <si>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</si>
  <si>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</si>
  <si>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</si>
  <si>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</si>
  <si>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</si>
  <si>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</si>
  <si>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</si>
  <si>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</si>
  <si>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</si>
  <si>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</si>
  <si>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</si>
  <si>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</si>
  <si>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</si>
  <si>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</si>
  <si>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</si>
  <si>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</si>
  <si>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</si>
  <si>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</si>
  <si>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</si>
  <si>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</si>
  <si>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</si>
  <si>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</si>
  <si>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</si>
  <si>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</si>
  <si>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</si>
  <si>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</si>
  <si>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</si>
  <si>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</si>
  <si>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</si>
  <si>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</si>
  <si>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</si>
  <si>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</si>
  <si>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</si>
  <si>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</si>
  <si>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</si>
  <si>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</si>
  <si>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</si>
  <si>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</si>
  <si>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</si>
  <si>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</si>
  <si>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</si>
  <si>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</si>
  <si>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</si>
  <si>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</si>
  <si>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</si>
  <si>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</si>
  <si>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</si>
  <si>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</si>
  <si>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</si>
  <si>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</si>
  <si>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</si>
  <si>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</si>
  <si>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</si>
  <si>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</si>
  <si>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</si>
  <si>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</si>
  <si>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</si>
  <si>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</si>
  <si>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</si>
  <si>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</si>
  <si>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</si>
  <si>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</si>
  <si>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</si>
  <si>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</si>
  <si>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</si>
  <si>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</si>
  <si>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</si>
  <si>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</si>
  <si>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</si>
  <si>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</si>
  <si>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</si>
  <si>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</si>
  <si>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</si>
  <si>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</si>
  <si>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</si>
  <si>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</si>
  <si>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</si>
  <si>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</si>
  <si>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</si>
  <si>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</si>
  <si>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</si>
  <si>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</si>
  <si>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</si>
  <si>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</si>
  <si>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</si>
  <si>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</si>
  <si>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</si>
  <si>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</si>
  <si>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</si>
  <si>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</si>
  <si>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</si>
  <si>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</si>
  <si>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</si>
  <si>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</si>
  <si>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</si>
  <si>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</si>
  <si>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</si>
  <si>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</si>
  <si>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</si>
  <si>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</si>
  <si>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</si>
  <si>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</si>
  <si>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</si>
  <si>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</si>
  <si>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</si>
  <si>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</si>
  <si>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</si>
  <si>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</si>
  <si>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</si>
  <si>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</si>
  <si>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</si>
  <si>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</si>
  <si>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</si>
  <si>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</si>
  <si>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</si>
  <si>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</si>
  <si>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</si>
  <si>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</si>
  <si>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</si>
  <si>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</si>
  <si>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</si>
  <si>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</si>
  <si>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</si>
  <si>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</si>
  <si>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</si>
  <si>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</si>
  <si>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</si>
  <si>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</si>
  <si>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</si>
  <si>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</si>
  <si>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</si>
  <si>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</si>
  <si>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</si>
  <si>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</si>
  <si>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</si>
  <si>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</si>
  <si>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</si>
  <si>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</si>
  <si>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</si>
  <si>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</si>
  <si>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</si>
  <si>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</si>
  <si>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</si>
  <si>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</si>
  <si>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</si>
  <si>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</si>
  <si>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</si>
  <si>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</si>
  <si>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</si>
  <si>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</si>
  <si>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</si>
  <si>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</si>
  <si>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</si>
  <si>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</si>
  <si>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</si>
  <si>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</si>
  <si>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</si>
  <si>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</si>
  <si>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</si>
  <si>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</si>
  <si>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</si>
  <si>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</si>
  <si>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</si>
  <si>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</si>
  <si>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</si>
  <si>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</si>
  <si>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</si>
  <si>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</si>
  <si>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</si>
  <si>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</si>
  <si>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</si>
  <si>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</si>
  <si>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</si>
  <si>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</si>
  <si>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</si>
  <si>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</si>
  <si>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</si>
  <si>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</si>
  <si>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</si>
  <si>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</si>
  <si>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</si>
  <si>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</si>
  <si>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</si>
  <si>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</si>
  <si>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</si>
  <si>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</si>
  <si>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</si>
  <si>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</si>
  <si>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</si>
  <si>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</si>
  <si>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</si>
  <si>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</si>
  <si>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</si>
  <si>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</si>
  <si>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</si>
  <si>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</si>
  <si>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</si>
  <si>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</si>
  <si>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</si>
  <si>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</si>
  <si>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</si>
  <si>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</si>
  <si>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</si>
  <si>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</si>
  <si>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</si>
  <si>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</si>
  <si>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</si>
  <si>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</si>
  <si>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</si>
  <si>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</si>
  <si>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</si>
  <si>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</si>
  <si>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</si>
  <si>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</si>
  <si>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</si>
  <si>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</si>
  <si>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</si>
  <si>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</si>
  <si>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</si>
  <si>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</si>
  <si>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</si>
  <si>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</si>
  <si>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</si>
  <si>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</si>
  <si>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</si>
  <si>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</si>
  <si>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</si>
  <si>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</si>
  <si>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</si>
  <si>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</si>
  <si>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</si>
  <si>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</si>
  <si>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</si>
  <si>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</si>
  <si>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</si>
  <si>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</si>
  <si>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</si>
  <si>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</si>
  <si>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</si>
  <si>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</si>
  <si>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</si>
  <si>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</si>
  <si>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</si>
  <si>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</si>
  <si>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</si>
  <si>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</si>
  <si>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</si>
  <si>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</si>
  <si>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</si>
  <si>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</si>
  <si>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</si>
  <si>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</si>
  <si>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</si>
  <si>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</si>
  <si>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</si>
  <si>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</si>
  <si>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</si>
  <si>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</si>
  <si>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</si>
  <si>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</si>
  <si>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</si>
  <si>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</si>
  <si>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</si>
  <si>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</si>
  <si>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</si>
  <si>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</si>
  <si>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</si>
  <si>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</si>
  <si>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</si>
  <si>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</si>
  <si>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</si>
  <si>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</si>
  <si>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</si>
  <si>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</si>
  <si>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</si>
  <si>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</si>
  <si>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</si>
  <si>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</si>
  <si>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</si>
  <si>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</si>
  <si>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</si>
  <si>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</si>
  <si>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</si>
  <si>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</si>
  <si>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</si>
  <si>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</si>
  <si>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</si>
  <si>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</si>
  <si>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</si>
  <si>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</si>
  <si>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</si>
  <si>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</si>
  <si>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</si>
  <si>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</si>
  <si>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</si>
  <si>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</si>
  <si>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</si>
  <si>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</si>
  <si>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</si>
  <si>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</si>
  <si>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</si>
  <si>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</si>
  <si>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</si>
  <si>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</si>
  <si>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</si>
  <si>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</si>
  <si>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</si>
  <si>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</si>
  <si>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</si>
  <si>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</si>
  <si>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</si>
  <si>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</si>
  <si>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</si>
  <si>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</si>
  <si>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</si>
  <si>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</si>
  <si>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</si>
  <si>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</si>
  <si>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</si>
  <si>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</si>
  <si>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</si>
  <si>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</si>
  <si>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</si>
  <si>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</si>
  <si>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</si>
  <si>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</si>
  <si>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</si>
  <si>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</si>
  <si>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</si>
  <si>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</si>
  <si>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</si>
  <si>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</si>
  <si>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</si>
  <si>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</si>
  <si>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</si>
  <si>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</si>
  <si>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</si>
  <si>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</si>
  <si>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</si>
  <si>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</si>
  <si>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</si>
  <si>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</si>
  <si>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</si>
  <si>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</si>
  <si>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</si>
  <si>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</si>
  <si>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</si>
  <si>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</si>
  <si>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</si>
  <si>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</si>
  <si>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</si>
  <si>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</si>
  <si>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</si>
  <si>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</si>
  <si>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</si>
  <si>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</si>
  <si>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</si>
  <si>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</si>
  <si>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</si>
  <si>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</si>
  <si>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</si>
  <si>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</si>
  <si>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</si>
  <si>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</si>
  <si>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</si>
  <si>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</si>
  <si>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</si>
  <si>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</si>
  <si>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</si>
  <si>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</si>
  <si>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</si>
  <si>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</si>
  <si>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</si>
  <si>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</si>
  <si>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</si>
  <si>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</si>
  <si>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</si>
  <si>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</si>
  <si>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</si>
  <si>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</si>
  <si>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</si>
  <si>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</si>
  <si>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</si>
  <si>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</si>
  <si>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</si>
  <si>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</si>
  <si>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</si>
  <si>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</si>
  <si>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</si>
  <si>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</si>
  <si>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</si>
  <si>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</si>
  <si>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</si>
  <si>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</si>
  <si>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</si>
  <si>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</si>
  <si>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</si>
  <si>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</si>
  <si>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</si>
  <si>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</si>
  <si>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</si>
  <si>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</si>
  <si>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</si>
  <si>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</si>
  <si>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</si>
  <si>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</si>
  <si>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</si>
  <si>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</si>
  <si>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</si>
  <si>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</si>
  <si>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</si>
  <si>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</si>
  <si>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</si>
  <si>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</si>
  <si>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</si>
  <si>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</si>
  <si>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</si>
  <si>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</si>
  <si>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</si>
  <si>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</si>
  <si>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</si>
  <si>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</si>
  <si>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</si>
  <si>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</si>
  <si>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</si>
  <si>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</si>
  <si>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</si>
  <si>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</si>
  <si>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</si>
  <si>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</si>
  <si>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</si>
  <si>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</si>
  <si>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</si>
  <si>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</si>
  <si>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</si>
  <si>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</si>
  <si>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</si>
  <si>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</si>
  <si>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</si>
  <si>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</si>
  <si>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</si>
  <si>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</si>
  <si>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</si>
  <si>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</si>
  <si>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</si>
  <si>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</si>
  <si>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</si>
  <si>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</si>
  <si>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</si>
  <si>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</si>
  <si>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</si>
  <si>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</si>
  <si>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</si>
  <si>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</si>
  <si>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</si>
  <si>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</si>
  <si>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</si>
  <si>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</si>
  <si>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</si>
  <si>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</si>
  <si>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</si>
  <si>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</si>
  <si>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</si>
  <si>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</si>
  <si>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</si>
  <si>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</si>
  <si>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</si>
  <si>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</si>
  <si>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</si>
  <si>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</si>
  <si>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</si>
  <si>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</si>
  <si>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</si>
  <si>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</si>
  <si>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</si>
  <si>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</si>
  <si>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</si>
  <si>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</si>
  <si>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</si>
  <si>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</si>
  <si>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</si>
  <si>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</si>
  <si>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</si>
  <si>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</si>
  <si>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</si>
  <si>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</si>
  <si>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</si>
  <si>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</si>
  <si>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</si>
  <si>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</si>
  <si>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</si>
  <si>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</si>
  <si>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</si>
  <si>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</si>
  <si>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</si>
  <si>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</si>
  <si>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</si>
  <si>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</si>
  <si>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</si>
  <si>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</si>
  <si>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</si>
  <si>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</si>
  <si>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</si>
  <si>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</si>
  <si>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</si>
  <si>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</si>
  <si>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</si>
  <si>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</si>
  <si>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</si>
  <si>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</si>
  <si>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</si>
  <si>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</si>
  <si>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</si>
  <si>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</si>
  <si>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</si>
  <si>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</si>
  <si>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</si>
  <si>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</si>
  <si>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</si>
  <si>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</si>
  <si>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</si>
  <si>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</si>
  <si>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</si>
  <si>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</si>
  <si>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</si>
  <si>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</si>
  <si>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</si>
  <si>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</si>
  <si>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</si>
  <si>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</si>
  <si>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</si>
  <si>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</si>
  <si>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</si>
  <si>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</si>
  <si>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</si>
  <si>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</si>
  <si>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</si>
  <si>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</si>
  <si>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</si>
  <si>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</si>
  <si>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</si>
  <si>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</si>
  <si>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</si>
  <si>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</si>
  <si>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</si>
  <si>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</si>
  <si>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</si>
  <si>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</si>
  <si>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</si>
  <si>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</si>
  <si>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</si>
  <si>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</si>
  <si>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</si>
  <si>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</si>
  <si>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</si>
  <si>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</si>
  <si>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</si>
  <si>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</si>
  <si>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</si>
  <si>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</si>
  <si>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</si>
  <si>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</si>
  <si>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</si>
  <si>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</si>
  <si>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</si>
  <si>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</si>
  <si>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</si>
  <si>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</si>
  <si>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</si>
  <si>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</si>
  <si>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</si>
  <si>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</si>
  <si>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</si>
  <si>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</si>
  <si>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</si>
  <si>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</si>
  <si>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</si>
  <si>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</si>
  <si>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</si>
  <si>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</si>
  <si>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</si>
  <si>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</si>
  <si>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</si>
  <si>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</si>
  <si>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</si>
  <si>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</si>
  <si>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</si>
  <si>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</si>
  <si>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</si>
  <si>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</si>
  <si>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</si>
  <si>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</si>
  <si>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</si>
  <si>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</si>
  <si>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</si>
  <si>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</si>
  <si>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</si>
  <si>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</si>
  <si>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</si>
  <si>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</si>
  <si>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</si>
  <si>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</si>
  <si>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</si>
  <si>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</si>
  <si>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</si>
  <si>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</si>
  <si>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</si>
  <si>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</si>
  <si>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</si>
  <si>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</si>
  <si>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</si>
  <si>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</si>
  <si>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</si>
  <si>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</si>
  <si>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</si>
  <si>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</si>
  <si>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</si>
  <si>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</si>
  <si>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</si>
  <si>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</si>
  <si>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</si>
  <si>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</si>
  <si>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</si>
  <si>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</si>
  <si>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</si>
  <si>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</si>
  <si>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</si>
  <si>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</si>
  <si>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</si>
  <si>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</si>
  <si>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</si>
  <si>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</si>
  <si>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</si>
  <si>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</si>
  <si>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</si>
  <si>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</si>
  <si>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</si>
  <si>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</si>
  <si>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</si>
  <si>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</si>
  <si>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</si>
  <si>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</si>
  <si>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</si>
  <si>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</si>
  <si>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</si>
  <si>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</si>
  <si>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</si>
  <si>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</si>
  <si>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</si>
  <si>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</si>
  <si>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</si>
  <si>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</si>
  <si>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</si>
  <si>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</si>
  <si>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</si>
  <si>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</si>
  <si>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</si>
  <si>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</si>
  <si>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</si>
  <si>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</si>
  <si>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</si>
  <si>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</si>
  <si>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</si>
  <si>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</si>
  <si>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</si>
  <si>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</si>
  <si>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</si>
  <si>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</si>
  <si>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</si>
  <si>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</si>
  <si>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</si>
  <si>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</si>
  <si>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</si>
  <si>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</si>
  <si>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</si>
  <si>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</si>
  <si>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</si>
  <si>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</si>
  <si>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</si>
  <si>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</si>
  <si>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</si>
  <si>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</si>
  <si>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</si>
  <si>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</si>
  <si>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</si>
  <si>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</si>
  <si>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</si>
  <si>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</si>
  <si>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</si>
  <si>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</si>
  <si>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</si>
  <si>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</si>
  <si>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</si>
  <si>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</si>
  <si>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</si>
  <si>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</si>
  <si>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</si>
  <si>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</si>
  <si>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</si>
  <si>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</si>
  <si>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</si>
  <si>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</si>
  <si>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</si>
  <si>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</si>
  <si>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</si>
  <si>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</si>
  <si>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</si>
  <si>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</si>
  <si>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</si>
  <si>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</si>
  <si>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</si>
  <si>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</si>
  <si>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</si>
  <si>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</si>
  <si>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</si>
  <si>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</si>
  <si>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</si>
  <si>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</si>
  <si>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</si>
  <si>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</si>
  <si>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</si>
  <si>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</si>
  <si>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</si>
  <si>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</si>
  <si>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</si>
  <si>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</si>
  <si>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</si>
  <si>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</si>
  <si>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</si>
  <si>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</si>
  <si>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</si>
  <si>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</si>
  <si>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</si>
  <si>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</si>
  <si>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</si>
  <si>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</si>
  <si>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</si>
  <si>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</si>
  <si>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</si>
  <si>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</si>
  <si>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</si>
  <si>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</si>
  <si>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</si>
  <si>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</si>
  <si>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</si>
  <si>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</si>
  <si>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</si>
  <si>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</si>
  <si>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</si>
  <si>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</si>
  <si>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</si>
  <si>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</si>
  <si>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</si>
  <si>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</si>
  <si>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</si>
  <si>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</si>
  <si>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</si>
  <si>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</si>
  <si>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</si>
  <si>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</si>
  <si>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</si>
  <si>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</si>
  <si>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</si>
  <si>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</si>
  <si>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</si>
  <si>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</si>
  <si>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</si>
  <si>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</si>
  <si>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</si>
  <si>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</si>
  <si>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</si>
  <si>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</si>
  <si>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</si>
  <si>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</si>
  <si>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</si>
  <si>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</si>
  <si>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</si>
  <si>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</si>
  <si>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</si>
  <si>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</si>
  <si>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</si>
  <si>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</si>
  <si>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</si>
  <si>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</si>
  <si>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</si>
  <si>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</si>
  <si>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</si>
  <si>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</si>
  <si>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</si>
  <si>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</si>
  <si>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</si>
  <si>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</si>
  <si>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</si>
  <si>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</si>
  <si>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</si>
  <si>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</si>
  <si>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</si>
  <si>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</si>
  <si>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</si>
  <si>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</si>
  <si>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</si>
  <si>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</si>
  <si>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</si>
  <si>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</si>
  <si>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</si>
  <si>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</si>
  <si>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</si>
  <si>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</si>
  <si>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</si>
  <si>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</si>
  <si>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</si>
  <si>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</si>
  <si>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</si>
  <si>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</si>
  <si>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</si>
  <si>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</si>
  <si>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</si>
  <si>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</si>
  <si>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</si>
  <si>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</si>
  <si>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</si>
  <si>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</si>
  <si>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</si>
  <si>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</si>
  <si>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</si>
  <si>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</si>
  <si>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</si>
  <si>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</si>
  <si>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</si>
  <si>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</si>
  <si>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</si>
  <si>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</si>
  <si>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</si>
  <si>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</si>
  <si>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</si>
  <si>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</si>
  <si>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</si>
  <si>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</si>
  <si>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</si>
  <si>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</si>
  <si>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</si>
  <si>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</si>
  <si>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</si>
  <si>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</si>
  <si>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</si>
  <si>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</si>
  <si>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</si>
  <si>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</si>
  <si>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</si>
  <si>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</si>
  <si>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</si>
  <si>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</si>
  <si>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</si>
  <si>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</si>
  <si>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</si>
  <si>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</si>
  <si>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</si>
  <si>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</si>
  <si>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</si>
  <si>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</si>
  <si>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</si>
  <si>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</si>
  <si>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</si>
  <si>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</si>
  <si>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</si>
  <si>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</si>
  <si>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</si>
  <si>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</si>
  <si>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</si>
  <si>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</si>
  <si>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</si>
  <si>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</si>
  <si>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</si>
  <si>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</si>
  <si>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</si>
  <si>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</si>
  <si>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</si>
  <si>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</si>
  <si>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</si>
  <si>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</si>
  <si>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</si>
  <si>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</si>
  <si>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</si>
  <si>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</si>
  <si>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</si>
  <si>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</si>
  <si>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</si>
  <si>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</si>
  <si>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</si>
  <si>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</si>
  <si>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</si>
  <si>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</si>
  <si>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</si>
  <si>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</si>
  <si>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</si>
  <si>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</si>
  <si>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</si>
  <si>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</si>
  <si>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</si>
  <si>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</si>
  <si>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</si>
  <si>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</si>
  <si>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</si>
  <si>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</si>
  <si>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</si>
  <si>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</si>
  <si>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</si>
  <si>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</si>
  <si>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</si>
  <si>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</si>
  <si>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</si>
  <si>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</si>
  <si>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</si>
  <si>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</si>
  <si>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</si>
  <si>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</si>
  <si>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</si>
  <si>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</si>
  <si>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</si>
  <si>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</si>
  <si>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</si>
  <si>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</si>
  <si>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</si>
  <si>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</si>
  <si>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</si>
  <si>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</si>
  <si>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</si>
  <si>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</si>
  <si>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</si>
  <si>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</si>
  <si>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</si>
  <si>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</si>
  <si>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</si>
  <si>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</si>
  <si>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</si>
  <si>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</si>
  <si>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</si>
  <si>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</si>
  <si>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</si>
  <si>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</si>
  <si>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</si>
  <si>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</si>
  <si>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</si>
  <si>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</si>
  <si>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</si>
  <si>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</si>
  <si>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</si>
  <si>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</si>
  <si>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</si>
  <si>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</si>
  <si>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</si>
  <si>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</si>
  <si>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</si>
  <si>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</si>
  <si>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</si>
  <si>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</si>
  <si>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</si>
  <si>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</si>
  <si>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</si>
  <si>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</si>
  <si>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</si>
  <si>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</si>
  <si>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</si>
  <si>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</si>
  <si>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</si>
  <si>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</si>
  <si>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</si>
  <si>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</si>
  <si>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</si>
  <si>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</si>
  <si>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</si>
  <si>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</si>
  <si>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</si>
  <si>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</si>
  <si>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</si>
  <si>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</si>
  <si>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</si>
  <si>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</si>
  <si>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</si>
  <si>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</si>
  <si>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</si>
  <si>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</si>
  <si>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</si>
  <si>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</si>
  <si>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</si>
  <si>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</si>
  <si>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</si>
  <si>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</si>
  <si>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</si>
  <si>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</si>
  <si>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</si>
  <si>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</si>
  <si>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</si>
  <si>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</si>
  <si>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</si>
  <si>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</si>
  <si>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</si>
  <si>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</si>
  <si>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</si>
  <si>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</si>
  <si>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</si>
  <si>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</si>
  <si>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</si>
  <si>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</si>
  <si>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</si>
  <si>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</si>
  <si>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</si>
  <si>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</si>
  <si>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</si>
  <si>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</si>
  <si>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</si>
  <si>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</si>
  <si>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</si>
  <si>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</si>
  <si>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</si>
  <si>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</si>
  <si>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</si>
  <si>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</si>
  <si>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</si>
  <si>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</si>
  <si>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</si>
  <si>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</si>
  <si>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</si>
  <si>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</si>
  <si>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</si>
  <si>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</si>
  <si>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</si>
  <si>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</si>
  <si>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</si>
  <si>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</si>
  <si>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</si>
  <si>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</si>
  <si>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</si>
  <si>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</si>
  <si>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</si>
  <si>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</si>
  <si>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</si>
  <si>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</si>
  <si>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</si>
  <si>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</si>
  <si>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</si>
  <si>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</si>
  <si>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</si>
  <si>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</si>
  <si>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</si>
  <si>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</si>
  <si>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</si>
  <si>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</si>
  <si>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</si>
  <si>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</si>
  <si>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</si>
  <si>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</si>
  <si>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</si>
  <si>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</si>
  <si>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</si>
  <si>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</si>
  <si>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</si>
  <si>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</si>
  <si>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</si>
  <si>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</si>
  <si>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</si>
  <si>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</si>
  <si>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</si>
  <si>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</si>
  <si>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</si>
  <si>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</si>
  <si>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</si>
  <si>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</si>
  <si>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</si>
  <si>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</si>
  <si>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</si>
  <si>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</si>
  <si>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</si>
  <si>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</si>
  <si>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</si>
  <si>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</si>
  <si>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</si>
  <si>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</si>
  <si>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</si>
  <si>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</si>
  <si>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</si>
  <si>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</si>
  <si>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</si>
  <si>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</si>
  <si>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</si>
  <si>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</si>
  <si>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</si>
  <si>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</si>
  <si>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</si>
  <si>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</si>
  <si>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</si>
  <si>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</si>
  <si>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</si>
  <si>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</si>
  <si>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</si>
  <si>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</si>
  <si>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</si>
  <si>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</si>
  <si>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</si>
  <si>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</si>
  <si>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</si>
  <si>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</si>
  <si>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</si>
  <si>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</si>
  <si>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</si>
  <si>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</si>
  <si>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</si>
  <si>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</si>
  <si>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</si>
  <si>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</si>
  <si>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</si>
  <si>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</si>
  <si>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</si>
  <si>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</si>
  <si>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</si>
  <si>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</si>
  <si>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</si>
  <si>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</si>
  <si>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</si>
  <si>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</si>
  <si>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</si>
  <si>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</si>
  <si>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</si>
  <si>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</si>
  <si>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</si>
  <si>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</si>
  <si>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</si>
  <si>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</si>
  <si>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</si>
  <si>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</si>
  <si>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</si>
  <si>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</si>
  <si>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</si>
  <si>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</si>
  <si>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</si>
  <si>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</si>
  <si>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</si>
  <si>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</si>
  <si>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</si>
  <si>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</si>
  <si>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</si>
  <si>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</si>
  <si>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</si>
  <si>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</si>
  <si>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</si>
  <si>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</si>
  <si>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</si>
  <si>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</si>
  <si>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</si>
  <si>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</si>
  <si>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</si>
  <si>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</si>
  <si>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</si>
  <si>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</si>
  <si>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</si>
  <si>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</si>
  <si>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</si>
  <si>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</si>
  <si>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</si>
  <si>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</si>
  <si>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</si>
  <si>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</si>
  <si>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</si>
  <si>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</si>
  <si>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</si>
  <si>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</si>
  <si>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</si>
  <si>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</si>
  <si>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</si>
  <si>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</si>
  <si>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</si>
  <si>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</si>
  <si>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</si>
  <si>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</si>
  <si>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</si>
  <si>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</si>
  <si>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</si>
  <si>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</si>
  <si>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</si>
  <si>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</si>
  <si>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</si>
  <si>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</si>
  <si>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</si>
  <si>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</si>
  <si>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</si>
  <si>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</si>
  <si>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</si>
  <si>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</si>
  <si>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</si>
  <si>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</si>
  <si>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</si>
  <si>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</si>
  <si>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</si>
  <si>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</si>
  <si>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</si>
  <si>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</si>
  <si>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</si>
  <si>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</si>
  <si>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</si>
  <si>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</si>
  <si>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</si>
  <si>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</si>
  <si>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</si>
  <si>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</si>
  <si>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</si>
  <si>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</si>
  <si>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</si>
  <si>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</si>
  <si>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</si>
  <si>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</si>
  <si>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</si>
  <si>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</si>
  <si>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</si>
  <si>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</si>
  <si>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</si>
  <si>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</si>
  <si>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</si>
  <si>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</si>
  <si>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</si>
  <si>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</si>
  <si>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</si>
  <si>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</si>
  <si>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</si>
  <si>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</si>
  <si>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</si>
  <si>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</si>
  <si>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</si>
  <si>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</si>
  <si>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</si>
  <si>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</si>
  <si>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</si>
  <si>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</si>
  <si>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</si>
  <si>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</si>
  <si>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</si>
  <si>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</si>
  <si>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</si>
  <si>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</si>
  <si>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</si>
  <si>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</si>
  <si>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</si>
  <si>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</si>
  <si>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</si>
  <si>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</si>
  <si>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</si>
  <si>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</si>
  <si>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</si>
  <si>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</si>
  <si>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</si>
  <si>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</si>
  <si>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</si>
  <si>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</si>
  <si>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</si>
  <si>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</si>
  <si>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</si>
  <si>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</si>
  <si>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</si>
  <si>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</si>
  <si>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</si>
  <si>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</si>
  <si>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</si>
  <si>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</si>
  <si>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</si>
  <si>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</si>
  <si>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</si>
  <si>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</si>
  <si>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</si>
  <si>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</si>
  <si>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</si>
  <si>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</si>
  <si>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</si>
  <si>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</si>
  <si>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</si>
  <si>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</si>
  <si>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</si>
  <si>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</si>
  <si>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</si>
  <si>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</si>
  <si>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</si>
  <si>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</si>
  <si>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</si>
  <si>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</si>
  <si>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</si>
  <si>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</si>
  <si>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</si>
  <si>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</si>
  <si>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</si>
  <si>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</si>
  <si>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</si>
  <si>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</si>
  <si>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</si>
  <si>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</si>
  <si>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</si>
  <si>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</si>
  <si>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</si>
  <si>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</si>
  <si>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</si>
  <si>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</si>
  <si>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</si>
  <si>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</si>
  <si>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</si>
  <si>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</si>
  <si>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</si>
  <si>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</si>
  <si>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</si>
  <si>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</si>
  <si>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</si>
  <si>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</si>
  <si>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</si>
  <si>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</si>
  <si>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</si>
  <si>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</si>
  <si>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</si>
  <si>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</si>
  <si>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</si>
  <si>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</si>
  <si>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</si>
  <si>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</si>
  <si>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</si>
  <si>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</si>
  <si>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</si>
  <si>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</si>
  <si>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</si>
  <si>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</si>
  <si>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</si>
  <si>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</si>
  <si>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</si>
  <si>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</si>
  <si>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</si>
  <si>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</si>
  <si>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</si>
  <si>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</si>
  <si>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</si>
  <si>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</si>
  <si>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</si>
  <si>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</si>
  <si>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</si>
  <si>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</si>
  <si>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</si>
  <si>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</si>
  <si>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</si>
  <si>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</si>
  <si>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</si>
  <si>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</si>
  <si>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</si>
  <si>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</si>
  <si>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</si>
  <si>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</si>
  <si>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</si>
  <si>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</si>
  <si>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</si>
  <si>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</si>
  <si>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</si>
  <si>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</si>
  <si>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</si>
  <si>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</si>
  <si>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</si>
  <si>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</si>
  <si>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</si>
  <si>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</si>
  <si>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</si>
  <si>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</si>
  <si>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</si>
  <si>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</si>
  <si>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</si>
  <si>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</si>
  <si>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</si>
  <si>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</si>
  <si>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</si>
  <si>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</si>
  <si>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</si>
  <si>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</si>
  <si>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</si>
  <si>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</si>
  <si>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</si>
  <si>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</si>
  <si>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</si>
  <si>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</si>
  <si>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</si>
  <si>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</si>
  <si>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</si>
  <si>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</si>
  <si>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</si>
  <si>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</si>
  <si>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</si>
  <si>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</si>
  <si>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</si>
  <si>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</si>
  <si>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</si>
  <si>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</si>
  <si>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</si>
  <si>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</si>
  <si>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</si>
  <si>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</si>
  <si>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</si>
  <si>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</si>
  <si>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</si>
  <si>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</si>
  <si>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</si>
  <si>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</si>
  <si>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</si>
  <si>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</si>
  <si>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</si>
  <si>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</si>
  <si>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</si>
  <si>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</si>
  <si>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</si>
  <si>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</si>
  <si>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</si>
  <si>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</si>
  <si>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</si>
  <si>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</si>
  <si>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</si>
  <si>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</si>
  <si>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</si>
  <si>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</si>
  <si>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</si>
  <si>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</si>
  <si>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</si>
  <si>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</si>
  <si>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</si>
  <si>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</si>
  <si>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</si>
  <si>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</si>
  <si>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</si>
  <si>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</si>
  <si>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</si>
  <si>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</si>
  <si>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</si>
  <si>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</si>
  <si>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</si>
  <si>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</si>
  <si>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</si>
  <si>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</si>
  <si>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</si>
  <si>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</si>
  <si>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</si>
  <si>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</si>
  <si>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</si>
  <si>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</si>
  <si>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</si>
  <si>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</si>
  <si>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</si>
  <si>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</si>
  <si>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</si>
  <si>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</si>
  <si>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</si>
  <si>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</si>
  <si>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</si>
  <si>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</si>
  <si>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</si>
  <si>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</si>
  <si>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</si>
  <si>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</si>
  <si>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</si>
  <si>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</si>
  <si>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</si>
  <si>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</si>
  <si>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</si>
  <si>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</si>
  <si>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</si>
  <si>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</si>
  <si>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</si>
  <si>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</si>
  <si>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</si>
  <si>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</si>
  <si>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</si>
  <si>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</si>
  <si>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</si>
  <si>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</si>
  <si>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</si>
  <si>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</si>
  <si>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</si>
  <si>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</si>
  <si>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</si>
  <si>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</si>
  <si>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</si>
  <si>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</si>
  <si>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</si>
  <si>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</si>
  <si>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</si>
  <si>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</si>
  <si>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</si>
  <si>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</si>
  <si>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</si>
  <si>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</si>
  <si>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</si>
  <si>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</si>
  <si>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</si>
  <si>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</si>
  <si>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</si>
  <si>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</si>
  <si>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</si>
  <si>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</si>
  <si>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</si>
  <si>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</si>
  <si>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</si>
  <si>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</si>
  <si>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</si>
  <si>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</si>
  <si>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</si>
  <si>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</si>
  <si>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</si>
  <si>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</si>
  <si>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</si>
  <si>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</si>
  <si>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</si>
  <si>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</si>
  <si>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</si>
  <si>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</si>
  <si>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</si>
  <si>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</si>
  <si>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</si>
  <si>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</si>
  <si>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</si>
  <si>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</si>
  <si>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</si>
  <si>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</si>
  <si>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</si>
  <si>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</si>
  <si>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</si>
  <si>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</si>
  <si>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</si>
  <si>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</si>
  <si>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</si>
  <si>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</si>
  <si>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</si>
  <si>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</si>
  <si>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</si>
  <si>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</si>
  <si>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</si>
  <si>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</si>
  <si>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</si>
  <si>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</si>
  <si>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</si>
  <si>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</si>
  <si>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</si>
  <si>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</si>
  <si>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</si>
  <si>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</si>
  <si>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</si>
  <si>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</si>
  <si>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</si>
  <si>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</si>
  <si>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</si>
  <si>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</si>
  <si>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</si>
  <si>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</si>
  <si>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</si>
  <si>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</si>
  <si>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</si>
  <si>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</si>
  <si>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</si>
  <si>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</si>
  <si>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</si>
  <si>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</si>
  <si>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</si>
  <si>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</si>
  <si>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</si>
  <si>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</si>
  <si>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</si>
  <si>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</si>
  <si>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</si>
  <si>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</si>
  <si>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</si>
  <si>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</si>
  <si>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</si>
  <si>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</si>
  <si>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</si>
  <si>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</si>
  <si>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</si>
  <si>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</si>
  <si>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</si>
  <si>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</si>
  <si>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</si>
  <si>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</si>
  <si>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</si>
  <si>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</si>
  <si>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</si>
  <si>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</si>
  <si>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</si>
  <si>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</si>
  <si>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</si>
  <si>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</si>
  <si>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</si>
  <si>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</si>
  <si>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</si>
  <si>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</si>
  <si>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</si>
  <si>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</si>
  <si>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</si>
  <si>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</si>
  <si>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</si>
  <si>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</si>
  <si>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</si>
  <si>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</si>
  <si>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</si>
  <si>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</si>
  <si>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</si>
  <si>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</si>
  <si>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</si>
  <si>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</si>
  <si>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</si>
  <si>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</si>
  <si>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</si>
  <si>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</si>
  <si>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</si>
  <si>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</si>
  <si>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</si>
  <si>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</si>
  <si>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</si>
  <si>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</si>
  <si>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</si>
  <si>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</si>
  <si>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</si>
  <si>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</si>
  <si>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</si>
  <si>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</si>
  <si>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</si>
  <si>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</si>
  <si>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</si>
  <si>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</si>
  <si>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</si>
  <si>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</si>
  <si>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</si>
  <si>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</si>
  <si>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</si>
  <si>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</si>
  <si>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</si>
  <si>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</si>
  <si>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</si>
  <si>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</si>
  <si>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</si>
  <si>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</si>
  <si>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</si>
  <si>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</si>
  <si>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</si>
  <si>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</si>
  <si>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</si>
  <si>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</si>
  <si>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</si>
  <si>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</si>
  <si>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</si>
  <si>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</si>
  <si>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</si>
  <si>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</si>
  <si>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</si>
  <si>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</si>
  <si>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</si>
  <si>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</si>
  <si>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</si>
  <si>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</si>
  <si>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</si>
  <si>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</si>
  <si>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</si>
  <si>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</si>
  <si>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</si>
  <si>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</si>
  <si>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</si>
  <si>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</si>
  <si>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</si>
  <si>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</si>
  <si>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</si>
  <si>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</si>
  <si>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</si>
  <si>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</si>
  <si>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</si>
  <si>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</si>
  <si>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</si>
  <si>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</si>
  <si>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</si>
  <si>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</si>
  <si>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</si>
  <si>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</si>
  <si>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</si>
  <si>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</si>
  <si>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</si>
  <si>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</si>
  <si>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</si>
  <si>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</si>
  <si>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</si>
  <si>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</si>
  <si>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</si>
  <si>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</si>
  <si>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</si>
  <si>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</si>
  <si>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</si>
  <si>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</si>
  <si>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</si>
  <si>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</si>
  <si>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</si>
  <si>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</si>
  <si>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</si>
  <si>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</si>
  <si>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</si>
  <si>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</si>
  <si>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</si>
  <si>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</si>
  <si>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</si>
  <si>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</si>
  <si>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</si>
  <si>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</si>
  <si>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</si>
  <si>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</si>
  <si>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</si>
  <si>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</si>
  <si>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</si>
  <si>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</si>
  <si>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</si>
  <si>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</si>
  <si>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</si>
  <si>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</si>
  <si>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</si>
  <si>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</si>
  <si>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</si>
  <si>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</si>
  <si>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</si>
  <si>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</si>
  <si>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</si>
  <si>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</si>
  <si>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</si>
  <si>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</si>
  <si>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</si>
  <si>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</si>
  <si>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</si>
  <si>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</si>
  <si>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</si>
  <si>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</si>
  <si>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</si>
  <si>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</si>
  <si>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</si>
  <si>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</si>
  <si>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</si>
  <si>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</si>
  <si>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</si>
  <si>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</si>
  <si>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</si>
  <si>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</si>
  <si>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</si>
  <si>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</si>
  <si>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</si>
  <si>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</si>
  <si>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</si>
  <si>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</si>
  <si>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</si>
  <si>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</si>
  <si>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</si>
  <si>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</si>
  <si>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</si>
  <si>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</si>
  <si>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</si>
  <si>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</si>
  <si>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</si>
  <si>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</si>
  <si>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</si>
  <si>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</si>
  <si>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</si>
  <si>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</si>
  <si>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</si>
  <si>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</si>
  <si>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</si>
  <si>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</si>
  <si>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</si>
  <si>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</si>
  <si>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</si>
  <si>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</si>
  <si>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</si>
  <si>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</si>
  <si>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</si>
  <si>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</si>
  <si>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</si>
  <si>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</si>
  <si>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</si>
  <si>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</si>
  <si>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</si>
  <si>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</si>
  <si>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</si>
  <si>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</si>
  <si>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</si>
  <si>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</si>
  <si>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</si>
  <si>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</si>
  <si>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</si>
  <si>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</si>
  <si>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</si>
  <si>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</si>
  <si>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</si>
  <si>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</si>
  <si>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</si>
  <si>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</si>
  <si>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</si>
  <si>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</si>
  <si>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</si>
  <si>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</si>
  <si>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</si>
  <si>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</si>
  <si>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</si>
  <si>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</si>
  <si>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</si>
  <si>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</si>
  <si>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</si>
  <si>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</si>
  <si>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</si>
  <si>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</si>
  <si>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</si>
  <si>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</si>
  <si>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</si>
  <si>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</si>
  <si>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</si>
  <si>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</si>
  <si>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</si>
  <si>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</si>
  <si>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</si>
  <si>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</si>
  <si>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</si>
  <si>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</si>
  <si>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</si>
  <si>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</si>
  <si>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</si>
  <si>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</si>
  <si>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</si>
  <si>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</si>
  <si>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</si>
  <si>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</si>
  <si>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</si>
  <si>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</si>
  <si>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</si>
  <si>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</si>
  <si>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</si>
  <si>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</si>
  <si>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</si>
  <si>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</si>
  <si>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</si>
  <si>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</si>
  <si>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</si>
  <si>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</si>
  <si>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</si>
  <si>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</si>
  <si>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</si>
  <si>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</si>
  <si>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</si>
  <si>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</si>
  <si>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</si>
  <si>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</si>
  <si>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</si>
  <si>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</si>
  <si>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</si>
  <si>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</si>
  <si>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</si>
  <si>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</si>
  <si>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</si>
  <si>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</si>
  <si>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</si>
  <si>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</si>
  <si>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</si>
  <si>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</si>
  <si>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</si>
  <si>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</si>
  <si>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</si>
  <si>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</si>
  <si>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</si>
  <si>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</si>
  <si>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</si>
  <si>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</si>
  <si>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</si>
  <si>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</si>
  <si>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</si>
  <si>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</si>
  <si>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</si>
  <si>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</si>
  <si>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</si>
  <si>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</si>
  <si>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</si>
  <si>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</si>
  <si>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</si>
  <si>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</si>
  <si>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</si>
  <si>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</si>
  <si>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</si>
  <si>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</si>
  <si>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</si>
  <si>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</si>
  <si>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</si>
  <si>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</si>
  <si>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</si>
  <si>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</si>
  <si>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</si>
  <si>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</si>
  <si>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</si>
  <si>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</si>
  <si>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</si>
  <si>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</si>
  <si>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</si>
  <si>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</si>
  <si>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</si>
  <si>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</si>
  <si>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</si>
  <si>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</si>
  <si>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</si>
  <si>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</si>
  <si>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</si>
  <si>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</si>
  <si>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</si>
  <si>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</si>
  <si>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</si>
  <si>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</si>
  <si>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</si>
  <si>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</si>
  <si>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</si>
  <si>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</si>
  <si>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</si>
  <si>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</si>
  <si>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</si>
  <si>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</si>
  <si>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</si>
  <si>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</si>
  <si>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</si>
  <si>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</si>
  <si>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</si>
  <si>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</si>
  <si>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</si>
  <si>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</si>
  <si>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</si>
  <si>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</si>
  <si>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</si>
  <si>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</si>
  <si>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</si>
  <si>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</si>
  <si>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</si>
  <si>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</si>
  <si>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</si>
  <si>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</si>
  <si>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</si>
  <si>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</si>
  <si>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</si>
  <si>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</si>
  <si>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</si>
  <si>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</si>
  <si>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</si>
  <si>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</si>
  <si>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</si>
  <si>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</si>
  <si>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</si>
  <si>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</si>
  <si>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</si>
  <si>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</si>
  <si>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</si>
  <si>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</si>
  <si>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</si>
  <si>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</si>
  <si>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</si>
  <si>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</si>
  <si>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</si>
  <si>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</si>
  <si>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</si>
  <si>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</si>
  <si>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</si>
  <si>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</si>
  <si>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</si>
  <si>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</si>
  <si>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</si>
  <si>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</si>
  <si>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</si>
  <si>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</si>
  <si>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</si>
  <si>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</si>
  <si>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</si>
  <si>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</si>
  <si>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</si>
  <si>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</si>
  <si>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</si>
  <si>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</si>
  <si>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</si>
  <si>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</si>
  <si>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</si>
  <si>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</si>
  <si>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</si>
  <si>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</si>
  <si>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</si>
  <si>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</si>
  <si>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</si>
  <si>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</si>
  <si>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</si>
  <si>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</si>
  <si>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</si>
  <si>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</si>
  <si>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</si>
  <si>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</si>
  <si>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</si>
  <si>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</si>
  <si>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</si>
  <si>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</si>
  <si>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</si>
  <si>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</si>
  <si>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</si>
  <si>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</si>
  <si>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</si>
  <si>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</si>
  <si>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</si>
  <si>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</si>
  <si>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</si>
  <si>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</si>
  <si>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</si>
  <si>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</si>
  <si>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</si>
  <si>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</si>
  <si>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</si>
  <si>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</si>
  <si>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</si>
  <si>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</si>
  <si>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</si>
  <si>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</si>
  <si>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</si>
  <si>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</si>
  <si>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</si>
  <si>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</si>
  <si>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</si>
  <si>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</si>
  <si>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</si>
  <si>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</si>
  <si>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</si>
  <si>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</si>
  <si>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</si>
  <si>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</si>
  <si>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</si>
  <si>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</si>
  <si>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</si>
  <si>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</si>
  <si>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</si>
  <si>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</si>
  <si>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</si>
  <si>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</si>
  <si>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</si>
  <si>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</si>
  <si>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</si>
  <si>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</si>
  <si>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</si>
  <si>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</si>
  <si>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</si>
  <si>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</si>
  <si>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</si>
  <si>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</si>
  <si>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</si>
  <si>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</si>
  <si>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</si>
  <si>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</si>
  <si>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</si>
  <si>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</si>
  <si>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</si>
  <si>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</si>
  <si>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</si>
  <si>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</si>
  <si>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</si>
  <si>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</si>
  <si>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</si>
  <si>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</si>
  <si>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</si>
  <si>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</si>
  <si>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</si>
  <si>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</si>
  <si>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</si>
  <si>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</si>
  <si>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</si>
  <si>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</si>
  <si>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</si>
  <si>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</si>
  <si>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</si>
  <si>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</si>
  <si>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</si>
  <si>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</si>
  <si>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</si>
  <si>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</si>
  <si>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</si>
  <si>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</si>
  <si>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</si>
  <si>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</si>
  <si>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</si>
  <si>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</si>
  <si>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</si>
  <si>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</si>
  <si>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</si>
  <si>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</si>
  <si>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</si>
  <si>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</si>
  <si>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</si>
  <si>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</si>
  <si>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</si>
  <si>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</si>
  <si>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</si>
  <si>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</si>
  <si>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</si>
  <si>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</si>
  <si>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</si>
  <si>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</si>
  <si>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</si>
  <si>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</si>
  <si>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</si>
  <si>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</si>
  <si>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</si>
  <si>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</si>
  <si>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</si>
  <si>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</si>
  <si>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</si>
  <si>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</si>
  <si>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</si>
  <si>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</si>
  <si>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</si>
  <si>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</si>
  <si>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</si>
  <si>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</si>
  <si>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</si>
  <si>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</si>
  <si>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</si>
  <si>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</si>
  <si>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</si>
  <si>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</si>
  <si>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</si>
  <si>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</si>
  <si>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</si>
  <si>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</si>
  <si>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</si>
  <si>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</si>
  <si>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</si>
  <si>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</si>
  <si>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</si>
  <si>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</si>
  <si>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</si>
  <si>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</si>
  <si>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</si>
  <si>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</si>
  <si>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</si>
  <si>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</si>
  <si>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</si>
  <si>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</si>
  <si>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</si>
  <si>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</si>
  <si>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</si>
  <si>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</si>
  <si>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</si>
  <si>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</si>
  <si>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</si>
  <si>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</si>
  <si>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</si>
  <si>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</si>
  <si>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</si>
  <si>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</si>
  <si>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</si>
  <si>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</si>
  <si>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</si>
  <si>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</si>
  <si>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</si>
  <si>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</si>
  <si>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</si>
  <si>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</si>
  <si>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</si>
  <si>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</si>
  <si>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</si>
  <si>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</si>
  <si>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</si>
  <si>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</si>
  <si>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</si>
  <si>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</si>
  <si>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</si>
  <si>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</si>
  <si>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</si>
  <si>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</si>
  <si>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</si>
  <si>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</si>
  <si>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</si>
  <si>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</si>
  <si>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</si>
  <si>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</si>
  <si>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</si>
  <si>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</si>
  <si>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</si>
  <si>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</si>
  <si>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</si>
  <si>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</si>
  <si>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</si>
  <si>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</si>
  <si>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</si>
  <si>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</si>
  <si>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</si>
  <si>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</si>
  <si>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</si>
  <si>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</si>
  <si>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</si>
  <si>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</si>
  <si>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</si>
  <si>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</si>
  <si>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</si>
  <si>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</si>
  <si>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</si>
  <si>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</si>
  <si>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</si>
  <si>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</si>
  <si>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</si>
  <si>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</si>
  <si>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</si>
  <si>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</si>
  <si>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</si>
  <si>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</si>
  <si>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</si>
  <si>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</si>
  <si>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</si>
  <si>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</si>
  <si>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</si>
  <si>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</si>
  <si>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</si>
  <si>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</si>
  <si>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</si>
  <si>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</si>
  <si>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</si>
  <si>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</si>
  <si>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</si>
  <si>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</si>
  <si>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</si>
  <si>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</si>
  <si>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</si>
  <si>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</si>
  <si>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</si>
  <si>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</si>
  <si>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</si>
  <si>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</si>
  <si>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</si>
  <si>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</si>
  <si>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</si>
  <si>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</si>
  <si>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</si>
  <si>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</si>
  <si>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</si>
  <si>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</si>
  <si>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</si>
  <si>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</si>
  <si>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</si>
  <si>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</si>
  <si>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</si>
  <si>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</si>
  <si>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</si>
  <si>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</si>
  <si>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</si>
  <si>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</si>
  <si>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</si>
  <si>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</si>
  <si>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</si>
  <si>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</si>
  <si>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</si>
  <si>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</si>
  <si>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</si>
  <si>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</si>
  <si>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</si>
  <si>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</si>
  <si>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</si>
  <si>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</si>
  <si>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</si>
  <si>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</si>
  <si>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</si>
  <si>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</si>
  <si>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</si>
  <si>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</si>
  <si>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</si>
  <si>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</si>
  <si>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</si>
  <si>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</si>
  <si>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</si>
  <si>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</si>
  <si>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</si>
  <si>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</si>
  <si>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</si>
  <si>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</si>
  <si>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</si>
  <si>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</si>
  <si>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</si>
  <si>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</si>
  <si>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</si>
  <si>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</si>
  <si>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</si>
  <si>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</si>
  <si>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</si>
  <si>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</si>
  <si>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</si>
  <si>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</si>
  <si>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</si>
  <si>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</si>
  <si>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</si>
  <si>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</si>
  <si>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</si>
  <si>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</si>
  <si>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</si>
  <si>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</si>
  <si>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</si>
  <si>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</si>
  <si>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</si>
  <si>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</si>
  <si>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</si>
  <si>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</si>
  <si>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</si>
  <si>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</si>
  <si>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</si>
  <si>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</si>
  <si>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</si>
  <si>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</si>
  <si>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</si>
  <si>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</si>
  <si>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</si>
  <si>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</si>
  <si>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</si>
  <si>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</si>
  <si>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</si>
  <si>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</si>
  <si>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</si>
  <si>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</si>
  <si>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</si>
  <si>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</si>
  <si>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</si>
  <si>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</si>
  <si>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</si>
  <si>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</si>
  <si>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</si>
  <si>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</si>
  <si>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</si>
  <si>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</si>
  <si>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</si>
  <si>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</si>
  <si>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</si>
  <si>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</si>
  <si>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</si>
  <si>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</si>
  <si>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</si>
  <si>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</si>
  <si>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</si>
  <si>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</si>
  <si>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</si>
  <si>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</si>
  <si>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</si>
  <si>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</si>
  <si>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</si>
  <si>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</si>
  <si>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</si>
  <si>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</si>
  <si>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</si>
  <si>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</si>
  <si>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</si>
  <si>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</si>
  <si>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</si>
  <si>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</si>
  <si>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</si>
  <si>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</si>
  <si>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</si>
  <si>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</si>
  <si>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</si>
  <si>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</si>
  <si>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</si>
  <si>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</si>
  <si>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</si>
  <si>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</si>
  <si>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</si>
  <si>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</si>
  <si>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</si>
  <si>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</si>
  <si>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</si>
  <si>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</si>
  <si>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</si>
  <si>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</si>
  <si>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</si>
  <si>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</si>
  <si>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</si>
  <si>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</si>
  <si>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</si>
  <si>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</si>
  <si>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</si>
  <si>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</si>
  <si>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</si>
  <si>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</si>
  <si>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</si>
  <si>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</si>
  <si>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</si>
  <si>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</si>
  <si>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</si>
  <si>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</si>
  <si>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</si>
  <si>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</si>
  <si>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</si>
  <si>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</si>
  <si>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</si>
  <si>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</si>
  <si>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</si>
  <si>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</si>
  <si>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</si>
  <si>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</si>
  <si>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</si>
  <si>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</si>
  <si>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</si>
  <si>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</si>
  <si>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</si>
  <si>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</si>
  <si>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</si>
  <si>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</si>
  <si>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</si>
  <si>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</si>
  <si>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</si>
  <si>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</si>
  <si>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</si>
  <si>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</si>
  <si>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</si>
  <si>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</si>
  <si>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</si>
  <si>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</si>
  <si>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</si>
  <si>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</si>
  <si>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</si>
  <si>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</si>
  <si>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</si>
  <si>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</si>
  <si>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</si>
  <si>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</si>
  <si>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</si>
  <si>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</si>
  <si>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</si>
  <si>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</si>
  <si>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</si>
  <si>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</si>
  <si>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</si>
  <si>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</si>
  <si>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</si>
  <si>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</si>
  <si>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</si>
  <si>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</si>
  <si>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</si>
  <si>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</si>
  <si>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</si>
  <si>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</si>
  <si>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</si>
  <si>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</si>
  <si>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</si>
  <si>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</si>
  <si>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</si>
  <si>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</si>
  <si>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</si>
  <si>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</si>
  <si>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</si>
  <si>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</si>
  <si>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</si>
  <si>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</si>
  <si>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</si>
  <si>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</si>
  <si>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</si>
  <si>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</si>
  <si>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</si>
  <si>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</si>
  <si>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</si>
  <si>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</si>
  <si>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</si>
  <si>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</si>
  <si>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</si>
  <si>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</si>
  <si>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</si>
  <si>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</si>
  <si>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</si>
  <si>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</si>
  <si>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</si>
  <si>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</si>
  <si>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</si>
  <si>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</si>
  <si>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</si>
  <si>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</si>
  <si>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</si>
  <si>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</si>
  <si>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</si>
  <si>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</si>
  <si>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</si>
  <si>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</si>
  <si>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</si>
  <si>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</si>
  <si>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</si>
  <si>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</si>
  <si>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</si>
  <si>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</si>
  <si>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</si>
  <si>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</si>
  <si>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</si>
  <si>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</si>
  <si>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</si>
  <si>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</si>
  <si>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</si>
  <si>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</si>
  <si>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</si>
  <si>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</si>
  <si>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</si>
  <si>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</si>
  <si>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</si>
  <si>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</si>
  <si>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</si>
  <si>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</si>
  <si>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</si>
  <si>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</si>
  <si>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</si>
  <si>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</si>
  <si>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</si>
  <si>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</si>
  <si>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</si>
  <si>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</si>
  <si>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</si>
  <si>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</si>
  <si>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</si>
  <si>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</si>
  <si>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</si>
  <si>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</si>
  <si>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</si>
  <si>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</si>
  <si>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</si>
  <si>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</si>
  <si>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</si>
  <si>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</si>
  <si>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</si>
  <si>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</si>
  <si>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</si>
  <si>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</si>
  <si>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</si>
  <si>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</si>
  <si>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</si>
  <si>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</si>
  <si>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</si>
  <si>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</si>
  <si>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</si>
  <si>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</si>
  <si>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</si>
  <si>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</si>
  <si>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</si>
  <si>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</si>
  <si>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</si>
  <si>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</si>
  <si>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</si>
  <si>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</si>
  <si>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</si>
  <si>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</si>
  <si>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</si>
  <si>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</si>
  <si>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</si>
  <si>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</si>
  <si>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</si>
  <si>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</si>
  <si>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</si>
  <si>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</si>
  <si>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</si>
  <si>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</si>
  <si>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</si>
  <si>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</si>
  <si>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</si>
  <si>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</si>
  <si>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</si>
  <si>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</si>
  <si>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</si>
  <si>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</si>
  <si>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</si>
  <si>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</si>
  <si>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</si>
  <si>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</si>
  <si>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</si>
  <si>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</si>
  <si>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</si>
  <si>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</si>
  <si>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</si>
  <si>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</si>
  <si>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</si>
  <si>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</si>
  <si>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</si>
  <si>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</si>
  <si>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</si>
  <si>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</si>
  <si>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</si>
  <si>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</si>
  <si>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</si>
  <si>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</si>
  <si>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</si>
  <si>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</si>
  <si>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</si>
  <si>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</si>
  <si>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</si>
  <si>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</si>
  <si>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</si>
  <si>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</si>
  <si>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</si>
  <si>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</si>
  <si>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</si>
  <si>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</si>
  <si>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</si>
  <si>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</si>
  <si>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</si>
  <si>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</si>
  <si>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</si>
  <si>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</si>
  <si>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</si>
  <si>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</si>
  <si>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</si>
  <si>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</si>
  <si>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</si>
  <si>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</si>
  <si>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</si>
  <si>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</si>
  <si>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</si>
  <si>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</si>
  <si>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</si>
  <si>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</si>
  <si>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</si>
  <si>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</si>
  <si>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</si>
  <si>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</si>
  <si>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</si>
  <si>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</si>
  <si>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</si>
  <si>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</si>
  <si>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</si>
  <si>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</si>
  <si>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</si>
  <si>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</si>
  <si>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</si>
  <si>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</si>
  <si>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</si>
  <si>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</si>
  <si>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</si>
  <si>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</si>
  <si>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</si>
  <si>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</si>
  <si>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</si>
  <si>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</si>
  <si>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</si>
  <si>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</si>
  <si>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</si>
  <si>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</si>
  <si>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</si>
  <si>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</si>
  <si>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</si>
  <si>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</si>
  <si>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</si>
  <si>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</si>
  <si>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</si>
  <si>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</si>
  <si>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</si>
  <si>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</si>
  <si>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</si>
  <si>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</si>
  <si>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</si>
  <si>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</si>
  <si>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</si>
  <si>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</si>
  <si>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</si>
  <si>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</si>
  <si>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</si>
  <si>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</si>
  <si>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</si>
  <si>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</si>
  <si>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</si>
  <si>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</si>
  <si>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</si>
  <si>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</si>
  <si>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</si>
  <si>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</si>
  <si>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</si>
  <si>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</si>
  <si>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</si>
  <si>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</si>
  <si>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</si>
  <si>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</si>
  <si>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</si>
  <si>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</si>
  <si>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</si>
  <si>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</si>
  <si>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</si>
  <si>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</si>
  <si>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</si>
  <si>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</si>
  <si>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</si>
  <si>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</si>
  <si>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</si>
  <si>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</si>
  <si>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</si>
  <si>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</si>
  <si>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</si>
  <si>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</si>
  <si>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</si>
  <si>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</si>
  <si>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</si>
  <si>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</si>
  <si>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</si>
  <si>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</si>
  <si>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</si>
  <si>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</si>
  <si>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</si>
  <si>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</si>
  <si>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</si>
  <si>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</si>
  <si>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</si>
  <si>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</si>
  <si>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</si>
  <si>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</si>
  <si>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</si>
  <si>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</si>
  <si>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</si>
  <si>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</si>
  <si>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</si>
  <si>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</si>
  <si>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</si>
  <si>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</si>
  <si>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</si>
  <si>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</si>
  <si>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</si>
  <si>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</si>
  <si>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</si>
  <si>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</si>
  <si>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</si>
  <si>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</si>
  <si>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</si>
  <si>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</si>
  <si>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</si>
  <si>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</si>
  <si>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</si>
  <si>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</si>
  <si>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</si>
  <si>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</si>
  <si>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</si>
  <si>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</si>
  <si>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</si>
  <si>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</si>
  <si>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</si>
  <si>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</si>
  <si>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</si>
  <si>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</si>
  <si>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</si>
  <si>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</si>
  <si>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</si>
  <si>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</si>
  <si>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</si>
  <si>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</si>
  <si>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</si>
  <si>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</si>
  <si>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</si>
  <si>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</si>
  <si>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</si>
  <si>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</si>
  <si>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</si>
  <si>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</si>
  <si>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</si>
  <si>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</si>
  <si>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</si>
  <si>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</si>
  <si>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</si>
  <si>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</si>
  <si>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</si>
  <si>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</si>
  <si>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</si>
  <si>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</si>
  <si>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</si>
  <si>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</si>
  <si>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</si>
  <si>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</si>
  <si>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</si>
  <si>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</si>
  <si>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</si>
  <si>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</si>
  <si>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</si>
  <si>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</si>
  <si>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</si>
  <si>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</si>
  <si>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</si>
  <si>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</si>
  <si>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</si>
  <si>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</si>
  <si>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</si>
  <si>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</si>
  <si>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</si>
  <si>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</si>
  <si>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</si>
  <si>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</si>
  <si>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</si>
  <si>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</si>
  <si>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</si>
  <si>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</si>
  <si>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</si>
  <si>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</si>
  <si>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</si>
  <si>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</si>
  <si>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</si>
  <si>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</si>
  <si>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</si>
  <si>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</si>
  <si>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</si>
  <si>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</si>
  <si>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</si>
  <si>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</si>
  <si>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</si>
  <si>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</si>
  <si>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</si>
  <si>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</si>
  <si>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</si>
  <si>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</si>
  <si>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</si>
  <si>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</si>
  <si>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</si>
  <si>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</si>
  <si>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</si>
  <si>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</si>
  <si>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</si>
  <si>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</si>
  <si>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</si>
  <si>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</si>
  <si>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</si>
  <si>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</si>
  <si>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</si>
  <si>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</si>
  <si>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</si>
  <si>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</si>
  <si>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</si>
  <si>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</si>
  <si>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</si>
  <si>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</si>
  <si>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</si>
  <si>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</si>
  <si>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</si>
  <si>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</si>
  <si>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</si>
  <si>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</si>
  <si>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</si>
  <si>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</si>
  <si>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</si>
  <si>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</si>
  <si>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</si>
  <si>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</si>
  <si>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</si>
  <si>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</si>
  <si>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</si>
  <si>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</si>
  <si>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</si>
  <si>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</si>
  <si>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</si>
  <si>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</si>
  <si>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</si>
  <si>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</si>
  <si>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</si>
  <si>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</si>
  <si>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</si>
  <si>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</si>
  <si>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</si>
  <si>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</si>
  <si>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</si>
  <si>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</si>
  <si>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</si>
  <si>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</si>
  <si>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</si>
  <si>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</si>
  <si>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</si>
  <si>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</si>
  <si>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</si>
  <si>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</si>
  <si>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</si>
  <si>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</si>
  <si>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</si>
  <si>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</si>
  <si>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</si>
  <si>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</si>
  <si>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</si>
  <si>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</si>
  <si>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</si>
  <si>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</si>
  <si>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</si>
  <si>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</si>
  <si>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</si>
  <si>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</si>
  <si>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</si>
  <si>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</si>
  <si>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</si>
  <si>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</si>
  <si>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</si>
  <si>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</si>
  <si>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</si>
  <si>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</si>
  <si>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</si>
  <si>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</si>
  <si>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</si>
  <si>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</si>
  <si>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</si>
  <si>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</si>
  <si>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</si>
  <si>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</si>
  <si>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</si>
  <si>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</si>
  <si>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</si>
  <si>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</si>
  <si>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</si>
  <si>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</si>
  <si>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</si>
  <si>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</si>
  <si>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</si>
  <si>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</si>
  <si>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</si>
  <si>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</si>
  <si>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</si>
  <si>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</si>
  <si>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</si>
  <si>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</si>
  <si>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</si>
  <si>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</si>
  <si>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</si>
  <si>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</si>
  <si>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</si>
  <si>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</si>
  <si>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</si>
  <si>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</si>
  <si>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</si>
  <si>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</si>
  <si>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</si>
  <si>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</si>
  <si>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</si>
  <si>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</si>
  <si>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</si>
  <si>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</si>
  <si>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</si>
  <si>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</si>
  <si>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</si>
  <si>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</si>
  <si>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</si>
  <si>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</si>
  <si>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</si>
  <si>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</si>
  <si>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</si>
  <si>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</si>
  <si>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</si>
  <si>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</si>
  <si>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</si>
  <si>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</si>
  <si>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</si>
  <si>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</si>
  <si>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</si>
  <si>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</si>
  <si>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</si>
  <si>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</si>
  <si>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</si>
  <si>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</si>
  <si>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</si>
  <si>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</si>
  <si>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</si>
  <si>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</si>
  <si>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</si>
  <si>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</si>
  <si>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</si>
  <si>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</si>
  <si>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</si>
  <si>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</si>
  <si>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</si>
  <si>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</si>
  <si>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</si>
  <si>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</si>
  <si>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</si>
  <si>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</si>
  <si>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</si>
  <si>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</si>
  <si>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</si>
  <si>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</si>
  <si>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</si>
  <si>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</si>
  <si>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</si>
  <si>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</si>
  <si>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</si>
  <si>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</si>
  <si>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</si>
  <si>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</si>
  <si>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</si>
  <si>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</si>
  <si>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</si>
  <si>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</si>
  <si>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</si>
  <si>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</si>
  <si>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</si>
  <si>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</si>
  <si>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</si>
  <si>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</si>
  <si>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</si>
  <si>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</si>
  <si>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</si>
  <si>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</si>
  <si>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</si>
  <si>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</si>
  <si>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</si>
  <si>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</si>
  <si>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</si>
  <si>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</si>
  <si>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</si>
  <si>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</si>
  <si>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</si>
  <si>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</si>
  <si>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</si>
  <si>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</si>
  <si>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</si>
  <si>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</si>
  <si>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</si>
  <si>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</si>
  <si>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</si>
  <si>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</si>
  <si>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</si>
  <si>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</si>
  <si>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</si>
  <si>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</si>
  <si>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</si>
  <si>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</si>
  <si>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</si>
  <si>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</si>
  <si>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</si>
  <si>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</si>
  <si>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</si>
  <si>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</si>
  <si>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</si>
  <si>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</si>
  <si>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</si>
  <si>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</si>
  <si>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</si>
  <si>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</si>
  <si>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</si>
  <si>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</si>
  <si>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</si>
  <si>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</si>
  <si>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</si>
  <si>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</si>
  <si>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</si>
  <si>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</si>
  <si>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</si>
  <si>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</si>
  <si>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</si>
  <si>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</si>
  <si>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</si>
  <si>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</si>
  <si>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</si>
  <si>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</si>
  <si>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</si>
  <si>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</si>
  <si>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</si>
  <si>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</si>
  <si>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</si>
  <si>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</si>
  <si>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</si>
  <si>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</si>
  <si>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</si>
  <si>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</si>
  <si>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</si>
  <si>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</si>
  <si>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</si>
  <si>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</si>
  <si>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</si>
  <si>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</si>
  <si>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</si>
  <si>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</si>
  <si>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</si>
  <si>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</si>
  <si>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</si>
  <si>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</si>
  <si>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</si>
  <si>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</si>
  <si>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</si>
  <si>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</si>
  <si>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</si>
  <si>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</si>
  <si>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</si>
  <si>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</si>
  <si>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</si>
  <si>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</si>
  <si>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</si>
  <si>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</si>
  <si>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</si>
  <si>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</si>
  <si>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</si>
  <si>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</si>
  <si>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</si>
  <si>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</si>
  <si>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</si>
  <si>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</si>
  <si>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</si>
  <si>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</si>
  <si>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</si>
  <si>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</si>
  <si>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</si>
  <si>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</si>
  <si>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</si>
  <si>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</si>
  <si>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</si>
  <si>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</si>
  <si>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</si>
  <si>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</si>
  <si>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</si>
  <si>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</si>
  <si>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</si>
  <si>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</si>
  <si>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</si>
  <si>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</si>
  <si>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</si>
  <si>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</si>
  <si>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</si>
  <si>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</si>
  <si>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</si>
  <si>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</si>
  <si>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</si>
  <si>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</si>
  <si>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</si>
  <si>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</si>
  <si>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</si>
  <si>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</si>
  <si>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</si>
  <si>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</si>
  <si>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</si>
  <si>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</si>
  <si>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</si>
  <si>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</si>
  <si>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</si>
  <si>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</si>
  <si>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</si>
  <si>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</si>
  <si>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</si>
  <si>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</si>
  <si>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</si>
  <si>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</si>
  <si>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</si>
  <si>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</si>
  <si>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</si>
  <si>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</si>
  <si>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</si>
  <si>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</si>
  <si>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</si>
  <si>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</si>
  <si>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</si>
  <si>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</si>
  <si>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</si>
  <si>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</si>
  <si>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</si>
  <si>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</si>
  <si>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</si>
  <si>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</si>
  <si>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</si>
  <si>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</si>
  <si>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</si>
  <si>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</si>
  <si>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</si>
  <si>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</si>
  <si>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</si>
  <si>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</si>
  <si>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</si>
  <si>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</si>
  <si>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</si>
  <si>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</si>
  <si>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</si>
  <si>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</si>
  <si>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</si>
  <si>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</si>
  <si>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</si>
  <si>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</si>
  <si>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</si>
  <si>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</si>
  <si>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</si>
  <si>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</si>
  <si>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</si>
  <si>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</si>
  <si>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</si>
  <si>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</si>
  <si>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</si>
  <si>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</si>
  <si>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</si>
  <si>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</si>
  <si>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</si>
  <si>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</si>
  <si>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</si>
  <si>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</si>
  <si>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</si>
  <si>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</si>
  <si>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</si>
  <si>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</si>
  <si>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</si>
  <si>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</si>
  <si>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</si>
  <si>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</si>
  <si>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</si>
  <si>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</si>
  <si>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</si>
  <si>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</si>
  <si>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</si>
  <si>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</si>
  <si>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</si>
  <si>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</si>
  <si>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</si>
  <si>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</si>
  <si>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</si>
  <si>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</si>
  <si>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</si>
  <si>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</si>
  <si>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</si>
  <si>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</si>
  <si>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</si>
  <si>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</si>
  <si>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</si>
  <si>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</si>
  <si>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</si>
  <si>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</si>
  <si>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</si>
  <si>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</si>
  <si>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</si>
  <si>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</si>
  <si>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</si>
  <si>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</si>
  <si>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</si>
  <si>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</si>
  <si>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</si>
  <si>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</si>
  <si>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</si>
  <si>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</si>
  <si>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</si>
  <si>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</si>
  <si>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</si>
  <si>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</si>
  <si>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</si>
  <si>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</si>
  <si>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</si>
  <si>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</si>
  <si>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</si>
  <si>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</si>
  <si>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</si>
  <si>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</si>
  <si>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</si>
  <si>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</si>
  <si>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</si>
  <si>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</si>
  <si>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</si>
  <si>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</si>
  <si>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</si>
  <si>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</si>
  <si>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</si>
  <si>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</si>
  <si>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</si>
  <si>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</si>
  <si>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</si>
  <si>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</si>
  <si>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</si>
  <si>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</si>
  <si>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</si>
  <si>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</si>
  <si>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</si>
  <si>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</si>
  <si>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</si>
  <si>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</si>
  <si>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</si>
  <si>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</si>
  <si>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</si>
  <si>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</si>
  <si>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</si>
  <si>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</si>
  <si>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</si>
  <si>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</si>
  <si>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</si>
  <si>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</si>
  <si>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</si>
  <si>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</si>
  <si>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</si>
  <si>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</si>
  <si>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</si>
  <si>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</si>
  <si>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</si>
  <si>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</si>
  <si>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</si>
  <si>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</si>
  <si>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</si>
  <si>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</si>
  <si>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</si>
  <si>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</si>
  <si>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</si>
  <si>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</si>
  <si>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</si>
  <si>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</si>
  <si>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</si>
  <si>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</si>
  <si>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</si>
  <si>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</si>
  <si>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</si>
  <si>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</si>
  <si>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</si>
  <si>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</si>
  <si>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</si>
  <si>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</si>
  <si>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</si>
  <si>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</si>
  <si>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</si>
  <si>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</si>
  <si>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</si>
  <si>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</si>
  <si>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</si>
  <si>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</si>
  <si>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</si>
  <si>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</si>
  <si>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</si>
  <si>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</si>
  <si>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</si>
  <si>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</si>
  <si>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</si>
  <si>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</si>
  <si>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</si>
  <si>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</si>
  <si>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</si>
  <si>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</si>
  <si>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</si>
  <si>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</si>
  <si>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</si>
  <si>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</si>
  <si>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</si>
  <si>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</si>
  <si>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</si>
  <si>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</si>
  <si>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</si>
  <si>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</si>
  <si>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</si>
  <si>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</si>
  <si>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</si>
  <si>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</si>
  <si>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</si>
  <si>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</si>
  <si>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</si>
  <si>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</si>
  <si>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</si>
  <si>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</si>
  <si>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</si>
  <si>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</si>
  <si>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</si>
  <si>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</si>
  <si>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</si>
  <si>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</si>
  <si>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</si>
  <si>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</si>
  <si>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</si>
  <si>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</si>
  <si>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</si>
  <si>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</si>
  <si>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</si>
  <si>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</si>
  <si>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</si>
  <si>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</si>
  <si>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</si>
  <si>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</si>
  <si>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</si>
  <si>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</si>
  <si>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</si>
  <si>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</si>
  <si>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</si>
  <si>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</si>
  <si>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</si>
  <si>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</si>
  <si>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</si>
  <si>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</si>
  <si>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</si>
  <si>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</si>
  <si>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</si>
  <si>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</si>
  <si>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</si>
  <si>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</si>
  <si>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</si>
  <si>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</si>
  <si>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</si>
  <si>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</si>
  <si>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</si>
  <si>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</si>
  <si>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</si>
  <si>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</si>
  <si>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</si>
  <si>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</si>
  <si>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</si>
  <si>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</si>
  <si>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</si>
  <si>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</si>
  <si>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</si>
  <si>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</si>
  <si>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</si>
  <si>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</si>
  <si>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</si>
  <si>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</si>
  <si>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</si>
  <si>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</si>
  <si>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</si>
  <si>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</si>
  <si>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</si>
  <si>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</si>
  <si>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</si>
  <si>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</si>
  <si>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</si>
  <si>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</si>
  <si>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</si>
  <si>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</si>
  <si>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</si>
  <si>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</si>
  <si>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</si>
  <si>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</si>
  <si>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</si>
  <si>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</si>
  <si>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</si>
  <si>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</si>
  <si>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</si>
  <si>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</si>
  <si>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</si>
  <si>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</si>
  <si>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</si>
  <si>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</si>
  <si>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</si>
  <si>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</si>
  <si>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</si>
  <si>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</si>
  <si>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</si>
  <si>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</si>
  <si>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</si>
  <si>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</si>
  <si>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</si>
  <si>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</si>
  <si>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</si>
  <si>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</si>
  <si>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</si>
  <si>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</si>
  <si>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</si>
  <si>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</si>
  <si>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</si>
  <si>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</si>
  <si>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</si>
  <si>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</si>
  <si>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</si>
  <si>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</si>
  <si>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</si>
  <si>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</si>
  <si>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</si>
  <si>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</si>
  <si>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</si>
  <si>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</si>
  <si>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</si>
  <si>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</si>
  <si>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</si>
  <si>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</si>
  <si>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</si>
  <si>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</si>
  <si>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</si>
  <si>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</si>
  <si>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</si>
  <si>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</si>
  <si>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</si>
  <si>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</si>
  <si>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</si>
  <si>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</si>
  <si>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</si>
  <si>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</si>
  <si>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</si>
  <si>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</si>
  <si>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</si>
  <si>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</si>
  <si>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</si>
  <si>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</si>
  <si>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</si>
  <si>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</si>
  <si>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</si>
  <si>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</si>
  <si>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</si>
  <si>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</si>
  <si>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</si>
  <si>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</si>
  <si>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</si>
  <si>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</si>
  <si>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</si>
  <si>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</si>
  <si>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</si>
  <si>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</si>
  <si>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</si>
  <si>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</si>
  <si>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</si>
  <si>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</si>
  <si>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</si>
  <si>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</si>
  <si>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</si>
  <si>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</si>
  <si>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</si>
  <si>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</si>
  <si>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</si>
  <si>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</si>
  <si>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</si>
  <si>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</si>
  <si>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</si>
  <si>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</si>
  <si>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</si>
  <si>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</si>
  <si>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</si>
  <si>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</si>
  <si>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</si>
  <si>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</si>
  <si>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</si>
  <si>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</si>
  <si>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</si>
  <si>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</si>
  <si>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</si>
  <si>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</si>
  <si>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</si>
  <si>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</si>
  <si>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</si>
  <si>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</si>
  <si>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</si>
  <si>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</si>
  <si>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</si>
  <si>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</si>
  <si>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</si>
  <si>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</si>
  <si>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</si>
  <si>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</si>
  <si>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</si>
  <si>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</si>
  <si>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</si>
  <si>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</si>
  <si>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</si>
  <si>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</si>
  <si>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</si>
  <si>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</si>
  <si>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</si>
  <si>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</si>
  <si>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</si>
  <si>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</si>
  <si>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</si>
  <si>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</si>
  <si>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</si>
  <si>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</si>
  <si>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</si>
  <si>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</si>
  <si>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</si>
  <si>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</si>
  <si>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</si>
  <si>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</si>
  <si>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</si>
  <si>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</si>
  <si>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</si>
  <si>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</si>
  <si>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</si>
  <si>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</si>
  <si>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</si>
  <si>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</si>
  <si>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</si>
  <si>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</si>
  <si>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</si>
  <si>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</si>
  <si>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</si>
  <si>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</si>
  <si>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</si>
  <si>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</si>
  <si>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</si>
  <si>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</si>
  <si>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</si>
  <si>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</si>
  <si>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</si>
  <si>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</si>
  <si>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</si>
  <si>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</si>
  <si>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</si>
  <si>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</si>
  <si>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</si>
  <si>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</si>
  <si>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</si>
  <si>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</si>
  <si>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</si>
  <si>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</si>
  <si>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</si>
  <si>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</si>
  <si>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</si>
  <si>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</si>
  <si>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</si>
  <si>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</si>
  <si>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</si>
  <si>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</si>
  <si>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</si>
  <si>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</si>
  <si>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</si>
  <si>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</si>
  <si>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</si>
  <si>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</si>
  <si>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</si>
  <si>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</si>
  <si>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</si>
  <si>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</si>
  <si>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</si>
  <si>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</si>
  <si>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</si>
  <si>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</si>
  <si>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</si>
  <si>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</si>
  <si>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</si>
  <si>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</si>
  <si>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</si>
  <si>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</si>
  <si>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</si>
  <si>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</si>
  <si>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</si>
  <si>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</si>
  <si>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</si>
  <si>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</si>
  <si>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</si>
  <si>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</si>
  <si>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</si>
  <si>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</si>
  <si>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</si>
  <si>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</si>
  <si>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</si>
  <si>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</si>
  <si>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</si>
  <si>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</si>
  <si>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</si>
  <si>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</si>
  <si>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</si>
  <si>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</si>
  <si>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</si>
  <si>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</si>
  <si>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</si>
  <si>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</si>
  <si>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</si>
  <si>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</si>
  <si>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</si>
  <si>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</si>
  <si>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</si>
  <si>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</si>
  <si>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</si>
  <si>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</si>
  <si>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</si>
  <si>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</si>
  <si>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</si>
  <si>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</si>
  <si>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</si>
  <si>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</si>
  <si>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</si>
  <si>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</si>
  <si>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</si>
  <si>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</si>
  <si>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</si>
  <si>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</si>
  <si>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</si>
  <si>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</si>
  <si>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</si>
  <si>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</si>
  <si>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</si>
  <si>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</si>
  <si>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</si>
  <si>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</si>
  <si>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</si>
  <si>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</si>
  <si>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</si>
  <si>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</si>
  <si>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</si>
  <si>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</si>
  <si>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</si>
  <si>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</si>
  <si>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</si>
  <si>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</si>
  <si>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</si>
  <si>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</si>
  <si>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</si>
  <si>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</si>
  <si>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</si>
  <si>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</si>
  <si>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</si>
  <si>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</si>
  <si>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</si>
  <si>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</si>
  <si>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</si>
  <si>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</si>
  <si>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</si>
  <si>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</si>
  <si>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</si>
  <si>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</si>
  <si>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</si>
  <si>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</si>
  <si>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</si>
  <si>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</si>
  <si>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</si>
  <si>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</si>
  <si>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</si>
  <si>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</si>
  <si>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</si>
  <si>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</si>
  <si>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</si>
  <si>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</si>
  <si>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</si>
  <si>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</si>
  <si>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</si>
  <si>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</si>
  <si>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</si>
  <si>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</si>
  <si>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</si>
  <si>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</si>
  <si>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</si>
  <si>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</si>
  <si>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</si>
  <si>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</si>
  <si>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</si>
  <si>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</si>
  <si>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</si>
  <si>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</si>
  <si>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</si>
  <si>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</si>
  <si>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</si>
  <si>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</si>
  <si>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</si>
  <si>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</si>
  <si>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</si>
  <si>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</si>
  <si>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</si>
  <si>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</si>
  <si>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</si>
  <si>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</si>
  <si>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</si>
  <si>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</si>
  <si>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</si>
  <si>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</si>
  <si>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</si>
  <si>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</si>
  <si>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</si>
  <si>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</si>
  <si>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</si>
  <si>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</si>
  <si>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</si>
  <si>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</si>
  <si>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</si>
  <si>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</si>
  <si>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</si>
  <si>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</si>
  <si>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</si>
  <si>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</si>
  <si>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</si>
  <si>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</si>
  <si>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</si>
  <si>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</si>
  <si>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</si>
  <si>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</si>
  <si>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</si>
  <si>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</si>
  <si>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</si>
  <si>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</si>
  <si>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</si>
  <si>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</si>
  <si>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</si>
  <si>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</si>
  <si>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</si>
  <si>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</si>
  <si>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</si>
  <si>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</si>
  <si>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</si>
  <si>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</si>
  <si>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</si>
  <si>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</si>
  <si>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</si>
  <si>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</si>
  <si>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</si>
  <si>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</si>
  <si>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</si>
  <si>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</si>
  <si>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</si>
  <si>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</si>
  <si>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</si>
  <si>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</si>
  <si>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</si>
  <si>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</si>
  <si>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</si>
  <si>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</si>
  <si>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</si>
  <si>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</si>
  <si>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</si>
  <si>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</si>
  <si>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</si>
  <si>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</si>
  <si>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</si>
  <si>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</si>
  <si>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</si>
  <si>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</si>
  <si>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</si>
  <si>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</si>
  <si>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</si>
  <si>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</si>
  <si>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</si>
  <si>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</si>
  <si>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</si>
  <si>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</si>
  <si>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</si>
  <si>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</si>
  <si>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</si>
  <si>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</si>
  <si>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</si>
  <si>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</si>
  <si>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</si>
  <si>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</si>
  <si>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</si>
  <si>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</si>
  <si>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</si>
  <si>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</si>
  <si>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</si>
  <si>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</si>
  <si>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</si>
  <si>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</si>
  <si>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</si>
  <si>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</si>
  <si>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</si>
  <si>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</si>
  <si>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</si>
  <si>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</si>
  <si>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</si>
  <si>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</si>
  <si>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</si>
  <si>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</si>
  <si>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</si>
  <si>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</si>
  <si>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</si>
  <si>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</si>
  <si>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</si>
  <si>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</si>
  <si>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</si>
  <si>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</si>
  <si>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</si>
  <si>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</si>
  <si>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</si>
  <si>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</si>
  <si>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</si>
  <si>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</si>
  <si>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</si>
  <si>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</si>
  <si>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</si>
  <si>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</si>
  <si>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</si>
  <si>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</si>
  <si>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</si>
  <si>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</si>
  <si>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</si>
  <si>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</si>
  <si>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</si>
  <si>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</si>
  <si>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</si>
  <si>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</si>
  <si>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</si>
  <si>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</si>
  <si>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</si>
  <si>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</si>
  <si>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</si>
  <si>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</si>
  <si>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</si>
  <si>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</si>
  <si>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</si>
  <si>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</si>
  <si>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</si>
  <si>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</si>
  <si>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</si>
  <si>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</si>
  <si>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</si>
  <si>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</si>
  <si>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</si>
  <si>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</si>
  <si>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</si>
  <si>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</si>
  <si>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</si>
  <si>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</si>
  <si>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</si>
  <si>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</si>
  <si>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</si>
  <si>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</si>
  <si>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</si>
  <si>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</si>
  <si>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</si>
  <si>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</si>
  <si>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</si>
  <si>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</si>
  <si>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</si>
  <si>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</si>
  <si>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</si>
  <si>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</si>
  <si>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</si>
  <si>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</si>
  <si>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</si>
  <si>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</si>
  <si>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</si>
  <si>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</si>
  <si>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</si>
  <si>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</si>
  <si>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</si>
  <si>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</si>
  <si>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</si>
  <si>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</si>
  <si>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</si>
  <si>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</si>
  <si>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</si>
  <si>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</si>
  <si>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</si>
  <si>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</si>
  <si>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</si>
  <si>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</si>
  <si>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</si>
  <si>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</si>
  <si>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</si>
  <si>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</si>
  <si>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</si>
  <si>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</si>
  <si>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</si>
  <si>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</si>
  <si>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</si>
  <si>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</si>
  <si>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</si>
  <si>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</si>
  <si>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</si>
  <si>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</si>
  <si>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</si>
  <si>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</si>
  <si>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</si>
  <si>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</si>
  <si>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</si>
  <si>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</si>
  <si>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</si>
  <si>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</si>
  <si>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</si>
  <si>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</si>
  <si>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</si>
  <si>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</si>
  <si>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</si>
  <si>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</si>
  <si>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</si>
  <si>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</si>
  <si>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</si>
  <si>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</si>
  <si>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</si>
  <si>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</si>
  <si>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</si>
  <si>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</si>
  <si>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</si>
  <si>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</si>
  <si>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</si>
  <si>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</si>
  <si>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</si>
  <si>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</si>
  <si>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</si>
  <si>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</si>
  <si>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</si>
  <si>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</si>
  <si>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</si>
  <si>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</si>
  <si>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</si>
  <si>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</si>
  <si>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</si>
  <si>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</si>
  <si>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</si>
  <si>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</si>
  <si>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</si>
  <si>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</si>
  <si>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</si>
  <si>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</si>
  <si>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</si>
  <si>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</si>
  <si>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</si>
  <si>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</si>
  <si>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</si>
  <si>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</si>
  <si>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</si>
  <si>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</si>
  <si>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</si>
  <si>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</si>
  <si>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</si>
  <si>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</si>
  <si>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</si>
  <si>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</si>
  <si>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</si>
  <si>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</si>
  <si>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</si>
  <si>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</si>
  <si>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</si>
  <si>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</si>
  <si>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</si>
  <si>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</si>
  <si>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</si>
  <si>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</si>
  <si>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</si>
  <si>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</si>
  <si>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</si>
  <si>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</si>
  <si>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</si>
  <si>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</si>
  <si>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</si>
  <si>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</si>
  <si>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</si>
  <si>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</si>
  <si>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</si>
  <si>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</si>
  <si>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</si>
  <si>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</si>
  <si>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</si>
  <si>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</si>
  <si>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</si>
  <si>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</si>
  <si>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</si>
  <si>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</si>
  <si>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</si>
  <si>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</si>
  <si>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</si>
  <si>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</si>
  <si>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</si>
  <si>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</si>
  <si>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</si>
  <si>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</si>
  <si>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</si>
  <si>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</si>
  <si>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</si>
  <si>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</si>
  <si>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</si>
  <si>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</si>
  <si>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</si>
  <si>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</si>
  <si>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</si>
  <si>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</si>
  <si>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</si>
  <si>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</si>
  <si>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</si>
  <si>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</si>
  <si>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</si>
  <si>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</si>
  <si>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</si>
  <si>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</si>
  <si>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</si>
  <si>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</si>
  <si>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</si>
  <si>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</si>
  <si>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</si>
  <si>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</si>
  <si>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</si>
  <si>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</si>
  <si>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</si>
  <si>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</si>
  <si>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</si>
  <si>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</si>
  <si>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</si>
  <si>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</si>
  <si>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</si>
  <si>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</si>
  <si>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</si>
  <si>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</si>
  <si>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</si>
  <si>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</si>
  <si>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</si>
  <si>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</si>
  <si>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</si>
  <si>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</si>
  <si>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</si>
  <si>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</si>
  <si>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</si>
  <si>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</si>
  <si>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</si>
  <si>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</si>
  <si>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</si>
  <si>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</si>
  <si>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</si>
  <si>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</si>
  <si>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</si>
  <si>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</si>
  <si>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</si>
  <si>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</si>
  <si>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</si>
  <si>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</si>
  <si>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</si>
  <si>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</si>
  <si>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</si>
  <si>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</si>
  <si>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</si>
  <si>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</si>
  <si>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</si>
  <si>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</si>
  <si>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</si>
  <si>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</si>
  <si>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</si>
  <si>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</si>
  <si>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</si>
  <si>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</si>
  <si>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</si>
  <si>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</si>
  <si>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</si>
  <si>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</si>
  <si>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</si>
  <si>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</si>
  <si>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</si>
  <si>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</si>
  <si>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</si>
  <si>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</si>
  <si>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</si>
  <si>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</si>
  <si>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</si>
  <si>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</si>
  <si>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</si>
  <si>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</si>
  <si>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</si>
  <si>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</si>
  <si>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</si>
  <si>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</si>
  <si>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</si>
  <si>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</si>
  <si>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</si>
  <si>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</si>
  <si>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</si>
  <si>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</si>
  <si>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</si>
  <si>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</si>
  <si>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</si>
  <si>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</si>
  <si>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</si>
  <si>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</si>
  <si>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</si>
  <si>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</si>
  <si>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</si>
  <si>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</si>
  <si>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</si>
  <si>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</si>
  <si>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</si>
  <si>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</si>
  <si>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</si>
  <si>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</si>
  <si>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</si>
  <si>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</si>
  <si>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</si>
  <si>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</si>
  <si>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</si>
  <si>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</si>
  <si>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</si>
  <si>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</si>
  <si>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</si>
  <si>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</si>
  <si>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</si>
  <si>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</si>
  <si>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</si>
  <si>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</si>
  <si>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</si>
  <si>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</si>
  <si>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</si>
  <si>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</si>
  <si>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</si>
  <si>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</si>
  <si>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</si>
  <si>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</si>
  <si>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</si>
  <si>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</si>
  <si>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</si>
  <si>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</si>
  <si>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</si>
  <si>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</si>
  <si>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</si>
  <si>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</si>
  <si>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</si>
  <si>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</si>
  <si>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</si>
  <si>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</si>
  <si>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</si>
  <si>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</si>
  <si>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</si>
  <si>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</si>
  <si>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</si>
  <si>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</si>
  <si>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</si>
  <si>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</si>
  <si>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</si>
  <si>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</si>
  <si>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</si>
  <si>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</si>
  <si>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</si>
  <si>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</si>
  <si>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</si>
  <si>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</si>
  <si>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</si>
  <si>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</si>
  <si>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</si>
  <si>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</si>
  <si>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</si>
  <si>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</si>
  <si>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</si>
  <si>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</si>
  <si>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</si>
  <si>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</si>
  <si>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</si>
  <si>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</si>
  <si>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</si>
  <si>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</si>
  <si>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</si>
  <si>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</si>
  <si>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</si>
  <si>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</si>
  <si>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</si>
  <si>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</si>
  <si>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</si>
  <si>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</si>
  <si>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</si>
  <si>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</si>
  <si>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</si>
  <si>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</si>
  <si>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</si>
  <si>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</si>
  <si>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</si>
  <si>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</si>
  <si>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</si>
  <si>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</si>
  <si>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</si>
  <si>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</si>
  <si>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</si>
  <si>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</si>
  <si>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</si>
  <si>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</si>
  <si>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</si>
  <si>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</si>
  <si>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</si>
  <si>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</si>
  <si>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</si>
  <si>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</si>
  <si>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</si>
  <si>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</si>
  <si>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</si>
  <si>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</si>
  <si>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</si>
  <si>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</si>
  <si>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</si>
  <si>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</si>
  <si>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</si>
  <si>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</si>
  <si>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</si>
  <si>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</si>
  <si>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</si>
  <si>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</si>
  <si>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</si>
  <si>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</si>
  <si>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</si>
  <si>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</si>
  <si>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</si>
  <si>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</si>
  <si>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</si>
  <si>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</si>
  <si>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</si>
  <si>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</si>
  <si>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</si>
  <si>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</si>
  <si>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</si>
  <si>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</si>
  <si>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</si>
  <si>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</si>
  <si>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</si>
  <si>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</si>
  <si>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</si>
  <si>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</si>
  <si>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</si>
  <si>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</si>
  <si>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</si>
  <si>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</si>
  <si>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</si>
  <si>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</si>
  <si>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</si>
  <si>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</si>
  <si>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</si>
  <si>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</si>
  <si>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</si>
  <si>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</si>
  <si>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</si>
  <si>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</si>
  <si>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</si>
  <si>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</si>
  <si>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</si>
  <si>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</si>
  <si>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</si>
  <si>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</si>
  <si>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</si>
  <si>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</si>
  <si>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</si>
  <si>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</si>
  <si>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</si>
  <si>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</si>
  <si>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</si>
  <si>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</si>
  <si>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</si>
  <si>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</si>
  <si>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</si>
  <si>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</si>
  <si>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</si>
  <si>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</si>
  <si>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</si>
  <si>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</si>
  <si>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</si>
  <si>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</si>
  <si>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</si>
  <si>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</si>
  <si>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</si>
  <si>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</si>
  <si>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</si>
  <si>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</si>
  <si>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</si>
  <si>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</si>
  <si>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</si>
  <si>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</si>
  <si>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</si>
  <si>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</si>
  <si>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</si>
  <si>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</si>
  <si>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</si>
  <si>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</si>
  <si>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</si>
  <si>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</si>
  <si>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</si>
  <si>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</si>
  <si>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</si>
  <si>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</si>
  <si>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</si>
  <si>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</si>
  <si>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</si>
  <si>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</si>
  <si>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</si>
  <si>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</si>
  <si>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</si>
  <si>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</si>
  <si>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</si>
  <si>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</si>
  <si>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</si>
  <si>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</si>
  <si>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</si>
  <si>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</si>
  <si>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</si>
  <si>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</si>
  <si>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</si>
  <si>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</si>
  <si>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</si>
  <si>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</si>
  <si>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</si>
  <si>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</si>
  <si>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</si>
  <si>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</si>
  <si>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</si>
  <si>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</si>
  <si>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</si>
  <si>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</si>
  <si>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</si>
  <si>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</si>
  <si>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</si>
  <si>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</si>
  <si>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</si>
  <si>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</si>
  <si>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</si>
  <si>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</si>
  <si>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</si>
  <si>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</si>
  <si>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</si>
  <si>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</si>
  <si>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</si>
  <si>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</si>
  <si>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</si>
  <si>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</si>
  <si>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</si>
  <si>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</si>
  <si>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</si>
  <si>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</si>
  <si>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</si>
  <si>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</si>
  <si>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</si>
  <si>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</si>
  <si>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</si>
  <si>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</si>
  <si>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</si>
  <si>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</si>
  <si>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</si>
  <si>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</si>
  <si>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</si>
  <si>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</si>
  <si>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</si>
  <si>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</si>
  <si>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</si>
  <si>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</si>
  <si>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</si>
  <si>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</si>
  <si>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</si>
  <si>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</si>
  <si>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</si>
  <si>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</si>
  <si>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</si>
  <si>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</si>
  <si>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</si>
  <si>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</si>
  <si>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</si>
  <si>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</si>
  <si>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</si>
  <si>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</si>
  <si>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</si>
  <si>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</si>
  <si>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</si>
  <si>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</si>
  <si>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</si>
  <si>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</si>
  <si>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</si>
  <si>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</si>
  <si>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</si>
  <si>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</si>
  <si>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</si>
  <si>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</si>
  <si>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</si>
  <si>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</si>
  <si>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</si>
  <si>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</si>
  <si>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</si>
  <si>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</si>
  <si>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</si>
  <si>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</si>
  <si>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</si>
  <si>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</si>
  <si>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</si>
  <si>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</si>
  <si>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</si>
  <si>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</si>
  <si>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</si>
  <si>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</si>
  <si>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</si>
  <si>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</si>
  <si>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</si>
  <si>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</si>
  <si>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</si>
  <si>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</si>
  <si>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</si>
  <si>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</si>
  <si>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</si>
  <si>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</si>
  <si>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</si>
  <si>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</si>
  <si>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</si>
  <si>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</si>
  <si>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</si>
  <si>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</si>
  <si>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</si>
  <si>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</si>
  <si>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</si>
  <si>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</si>
  <si>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</si>
  <si>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</si>
  <si>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</si>
  <si>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</si>
  <si>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</si>
  <si>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</si>
  <si>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</si>
  <si>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</si>
  <si>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</si>
  <si>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</si>
  <si>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</si>
  <si>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</si>
  <si>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</si>
  <si>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</si>
  <si>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</si>
  <si>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</si>
  <si>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</si>
  <si>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</si>
  <si>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</si>
  <si>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</si>
  <si>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</si>
  <si>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</si>
  <si>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</si>
  <si>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</si>
  <si>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</si>
  <si>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</si>
  <si>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</si>
  <si>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</si>
  <si>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</si>
  <si>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</si>
  <si>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</si>
  <si>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</si>
  <si>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</si>
  <si>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</si>
  <si>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</si>
  <si>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</si>
  <si>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</si>
  <si>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</si>
  <si>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</si>
  <si>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</si>
  <si>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</si>
  <si>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</si>
  <si>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</si>
  <si>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</si>
  <si>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</si>
  <si>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</si>
  <si>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</si>
  <si>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</si>
  <si>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</si>
  <si>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</si>
  <si>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</si>
  <si>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</si>
  <si>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</si>
  <si>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</si>
  <si>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</si>
  <si>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</si>
  <si>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</si>
  <si>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</si>
  <si>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</si>
  <si>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</si>
  <si>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</si>
  <si>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</si>
  <si>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</si>
  <si>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</si>
  <si>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</si>
  <si>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</si>
  <si>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</si>
  <si>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</si>
  <si>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</si>
  <si>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</si>
  <si>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</si>
  <si>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</si>
  <si>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</si>
  <si>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</si>
  <si>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</si>
  <si>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</si>
  <si>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</si>
  <si>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</si>
  <si>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</si>
  <si>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</si>
  <si>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</si>
  <si>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</si>
  <si>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</si>
  <si>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</si>
  <si>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</si>
  <si>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</si>
  <si>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</si>
  <si>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</si>
  <si>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</si>
  <si>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</si>
  <si>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</si>
  <si>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</si>
  <si>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</si>
  <si>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</si>
  <si>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</si>
  <si>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</si>
  <si>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</si>
  <si>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</si>
  <si>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</si>
  <si>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</si>
  <si>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</si>
  <si>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</si>
  <si>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</si>
  <si>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</si>
  <si>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</si>
  <si>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</si>
  <si>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</si>
  <si>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</si>
  <si>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</si>
  <si>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</si>
  <si>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</si>
  <si>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</si>
  <si>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</si>
  <si>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</si>
  <si>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</si>
  <si>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</si>
  <si>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</si>
  <si>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</si>
  <si>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</si>
  <si>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</si>
  <si>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</si>
  <si>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</si>
  <si>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</si>
  <si>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</si>
  <si>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</si>
  <si>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</si>
  <si>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</si>
  <si>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</si>
  <si>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</si>
  <si>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</si>
  <si>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</si>
  <si>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</si>
  <si>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</si>
  <si>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</si>
  <si>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</si>
  <si>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</si>
  <si>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</si>
  <si>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</si>
  <si>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</si>
  <si>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</si>
  <si>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</si>
  <si>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</si>
  <si>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</si>
  <si>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</si>
  <si>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</si>
  <si>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</si>
  <si>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</si>
  <si>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</si>
  <si>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</si>
  <si>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</si>
  <si>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</si>
  <si>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</si>
  <si>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</si>
  <si>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</si>
  <si>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</si>
  <si>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</si>
  <si>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</si>
  <si>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</si>
  <si>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</si>
  <si>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</si>
  <si>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</si>
  <si>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</si>
  <si>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</si>
  <si>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</si>
  <si>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</si>
  <si>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</si>
  <si>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</si>
  <si>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</si>
  <si>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</si>
  <si>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</si>
  <si>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</si>
  <si>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</si>
  <si>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</si>
  <si>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</si>
  <si>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</si>
  <si>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</si>
  <si>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</si>
  <si>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</si>
  <si>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</si>
  <si>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</si>
  <si>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</si>
  <si>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</si>
  <si>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</si>
  <si>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</si>
  <si>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</si>
  <si>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</si>
  <si>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</si>
  <si>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</si>
  <si>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</si>
  <si>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</si>
  <si>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</si>
  <si>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</si>
  <si>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</si>
  <si>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</si>
  <si>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</si>
  <si>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</si>
  <si>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</si>
  <si>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</si>
  <si>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</si>
  <si>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</si>
  <si>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</si>
  <si>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</si>
  <si>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</si>
  <si>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</si>
  <si>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</si>
  <si>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</si>
  <si>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</si>
  <si>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</si>
  <si>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</si>
  <si>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</si>
  <si>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</si>
  <si>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</si>
  <si>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</si>
  <si>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</si>
  <si>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</si>
  <si>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</si>
  <si>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</si>
  <si>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</si>
  <si>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</si>
  <si>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</si>
  <si>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</si>
  <si>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</si>
  <si>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</si>
  <si>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</si>
  <si>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</si>
  <si>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</si>
  <si>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</si>
  <si>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</si>
  <si>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</si>
  <si>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</si>
  <si>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</si>
  <si>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</si>
  <si>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</si>
  <si>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</si>
  <si>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</si>
  <si>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</si>
  <si>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</si>
  <si>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</si>
  <si>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</si>
  <si>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</si>
  <si>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</si>
  <si>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</si>
  <si>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</si>
  <si>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</si>
  <si>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</si>
  <si>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</si>
  <si>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</si>
  <si>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</si>
  <si>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</si>
  <si>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</si>
  <si>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</si>
  <si>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</si>
  <si>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</si>
  <si>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</si>
  <si>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</si>
  <si>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</si>
  <si>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</si>
  <si>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</si>
  <si>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</si>
  <si>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</si>
  <si>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</si>
  <si>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</si>
  <si>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</si>
  <si>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</si>
  <si>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</si>
  <si>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</si>
  <si>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</si>
  <si>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</si>
  <si>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</si>
  <si>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</si>
  <si>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</si>
  <si>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</si>
  <si>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</si>
  <si>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</si>
  <si>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</si>
  <si>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</si>
  <si>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</si>
  <si>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</si>
  <si>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</si>
  <si>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</si>
  <si>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</si>
  <si>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</si>
  <si>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</si>
  <si>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</si>
  <si>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</si>
  <si>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</si>
  <si>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</si>
  <si>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</si>
  <si>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</si>
  <si>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</si>
  <si>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</si>
  <si>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</si>
  <si>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</si>
  <si>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</si>
  <si>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</si>
  <si>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</si>
  <si>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</si>
  <si>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</si>
  <si>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</si>
  <si>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</si>
  <si>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</si>
  <si>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</si>
  <si>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</si>
  <si>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</si>
  <si>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</si>
  <si>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</si>
  <si>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</si>
  <si>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</si>
  <si>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</si>
  <si>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</si>
  <si>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</si>
  <si>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</si>
  <si>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</si>
  <si>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</si>
  <si>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</si>
  <si>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</si>
  <si>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</si>
  <si>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</si>
  <si>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</si>
  <si>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</si>
  <si>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</si>
  <si>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</si>
  <si>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</si>
  <si>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</si>
  <si>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</si>
  <si>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</si>
  <si>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</si>
  <si>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</si>
  <si>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</si>
  <si>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</si>
  <si>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</si>
  <si>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</si>
  <si>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</si>
  <si>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</si>
  <si>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</si>
  <si>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</si>
  <si>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</si>
  <si>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</si>
  <si>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</si>
  <si>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</si>
  <si>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</si>
  <si>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</si>
  <si>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</si>
  <si>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</si>
  <si>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</si>
  <si>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</si>
  <si>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</si>
  <si>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</si>
  <si>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</si>
  <si>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</si>
  <si>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</si>
  <si>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</si>
  <si>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</si>
  <si>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</si>
  <si>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</si>
  <si>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</si>
  <si>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</si>
  <si>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</si>
  <si>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</si>
  <si>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</si>
  <si>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</si>
  <si>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</si>
  <si>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</si>
  <si>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</si>
  <si>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</si>
  <si>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</si>
  <si>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</si>
  <si>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</si>
  <si>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</si>
  <si>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</si>
  <si>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</si>
  <si>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</si>
  <si>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</si>
  <si>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</si>
  <si>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</si>
  <si>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</si>
  <si>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</si>
  <si>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</si>
  <si>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</si>
  <si>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</si>
  <si>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</si>
  <si>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</si>
  <si>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</si>
  <si>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</si>
  <si>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</si>
  <si>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</si>
  <si>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</si>
  <si>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</si>
  <si>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</si>
  <si>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</si>
  <si>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</si>
  <si>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</si>
  <si>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</si>
  <si>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</si>
  <si>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</si>
  <si>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</si>
  <si>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</si>
  <si>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</si>
  <si>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</si>
  <si>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</si>
  <si>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</si>
  <si>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</si>
  <si>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</si>
  <si>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</si>
  <si>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</si>
  <si>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</si>
  <si>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</si>
  <si>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</si>
  <si>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</si>
  <si>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</si>
  <si>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</si>
  <si>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</si>
  <si>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</si>
  <si>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</si>
  <si>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</si>
  <si>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</si>
  <si>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</si>
  <si>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</si>
  <si>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</si>
  <si>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</si>
  <si>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</si>
  <si>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</si>
  <si>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</si>
  <si>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</si>
  <si>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</si>
  <si>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</si>
  <si>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</si>
  <si>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</si>
  <si>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</si>
  <si>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</si>
  <si>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</si>
  <si>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</si>
  <si>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</si>
  <si>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</si>
  <si>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</si>
  <si>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</si>
  <si>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</si>
  <si>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</si>
  <si>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</si>
  <si>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</si>
  <si>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</si>
  <si>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</si>
  <si>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</si>
  <si>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</si>
  <si>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</si>
  <si>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</si>
  <si>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</si>
  <si>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</si>
  <si>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</si>
  <si>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</si>
  <si>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</si>
  <si>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</si>
  <si>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</si>
  <si>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</si>
  <si>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</si>
  <si>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</si>
  <si>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</si>
  <si>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</si>
  <si>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</si>
  <si>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</si>
  <si>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</si>
  <si>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</si>
  <si>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</si>
  <si>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</si>
  <si>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</si>
  <si>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</si>
  <si>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</si>
  <si>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</si>
  <si>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</si>
  <si>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</si>
  <si>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</si>
  <si>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</si>
  <si>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</si>
  <si>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</si>
  <si>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</si>
  <si>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</si>
  <si>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</si>
  <si>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</si>
  <si>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</si>
  <si>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</si>
  <si>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</si>
  <si>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</si>
  <si>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</si>
  <si>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</si>
  <si>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</si>
  <si>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</si>
  <si>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</si>
  <si>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</si>
  <si>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</si>
  <si>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</si>
  <si>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</si>
  <si>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</si>
  <si>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</si>
  <si>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</si>
  <si>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</si>
  <si>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</si>
  <si>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</si>
  <si>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</si>
  <si>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</si>
  <si>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</si>
  <si>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</si>
  <si>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</si>
  <si>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</si>
  <si>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</si>
  <si>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</si>
  <si>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</si>
  <si>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</si>
  <si>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</si>
  <si>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</si>
  <si>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</si>
  <si>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</si>
  <si>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</si>
  <si>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</si>
  <si>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</si>
  <si>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</si>
  <si>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</si>
  <si>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</si>
  <si>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</si>
  <si>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</si>
  <si>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</si>
  <si>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</si>
  <si>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</si>
  <si>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</si>
  <si>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</si>
  <si>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</si>
  <si>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</si>
  <si>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</si>
  <si>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</si>
  <si>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</si>
  <si>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</si>
  <si>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</si>
  <si>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</si>
  <si>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</si>
  <si>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</si>
  <si>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</si>
  <si>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</si>
  <si>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</si>
  <si>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</si>
  <si>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</si>
  <si>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</si>
  <si>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</si>
  <si>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</si>
  <si>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</si>
  <si>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</si>
  <si>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</si>
  <si>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</si>
  <si>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</si>
  <si>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</si>
  <si>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</si>
  <si>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</si>
  <si>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</si>
  <si>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</si>
  <si>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</si>
  <si>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</si>
  <si>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</si>
  <si>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</si>
  <si>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</si>
  <si>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</si>
  <si>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</si>
  <si>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</si>
  <si>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</si>
  <si>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</si>
  <si>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</si>
  <si>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</si>
  <si>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</si>
  <si>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</si>
  <si>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</si>
  <si>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</si>
  <si>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</si>
  <si>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</si>
  <si>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</si>
  <si>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</si>
  <si>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</si>
  <si>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</si>
  <si>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</si>
  <si>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</si>
  <si>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</si>
  <si>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</si>
  <si>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</si>
  <si>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</si>
  <si>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</si>
  <si>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</si>
  <si>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</si>
  <si>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</si>
  <si>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</si>
  <si>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</si>
  <si>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</si>
  <si>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</si>
  <si>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</si>
  <si>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</si>
  <si>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</si>
  <si>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</si>
  <si>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</si>
  <si>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</si>
  <si>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</si>
  <si>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</si>
  <si>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</si>
  <si>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</si>
  <si>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</si>
  <si>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</si>
  <si>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</si>
  <si>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</si>
  <si>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</si>
  <si>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</si>
  <si>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</si>
  <si>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</si>
  <si>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</si>
  <si>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</si>
  <si>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</si>
  <si>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</si>
  <si>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</si>
  <si>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</si>
  <si>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</si>
  <si>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</si>
  <si>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</si>
  <si>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</si>
  <si>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</si>
  <si>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</si>
  <si>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</si>
  <si>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</si>
  <si>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</si>
  <si>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</si>
  <si>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</si>
  <si>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</si>
  <si>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</si>
  <si>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</si>
  <si>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</si>
  <si>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</si>
  <si>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</si>
  <si>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</si>
  <si>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</si>
  <si>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</si>
  <si>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</si>
  <si>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</si>
  <si>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</si>
  <si>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</si>
  <si>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</si>
  <si>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</si>
  <si>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</si>
  <si>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</si>
  <si>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</si>
  <si>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</si>
  <si>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</si>
  <si>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</si>
  <si>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</si>
  <si>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</si>
  <si>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</si>
  <si>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</si>
  <si>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</si>
  <si>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</si>
  <si>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</si>
  <si>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</si>
  <si>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</si>
  <si>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</si>
  <si>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</si>
  <si>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</si>
  <si>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</si>
  <si>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</si>
  <si>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</si>
  <si>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</si>
  <si>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</si>
  <si>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</si>
  <si>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</si>
  <si>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</si>
  <si>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</si>
  <si>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</si>
  <si>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</si>
  <si>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</si>
  <si>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</si>
  <si>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</si>
  <si>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</si>
  <si>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</si>
  <si>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</si>
  <si>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</si>
  <si>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</si>
  <si>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</si>
  <si>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</si>
  <si>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</si>
  <si>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</si>
  <si>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</si>
  <si>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</si>
  <si>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</si>
  <si>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</si>
  <si>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</si>
  <si>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</si>
  <si>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</si>
  <si>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</si>
  <si>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</si>
  <si>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</si>
  <si>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</si>
  <si>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</si>
  <si>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</si>
  <si>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</si>
  <si>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</si>
  <si>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</si>
  <si>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</si>
  <si>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</si>
  <si>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</si>
  <si>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</si>
  <si>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</si>
  <si>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</si>
  <si>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</si>
  <si>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</si>
  <si>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</si>
  <si>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</si>
  <si>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</si>
  <si>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</si>
  <si>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</si>
  <si>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</si>
  <si>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</si>
  <si>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</si>
  <si>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</si>
  <si>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</si>
  <si>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</si>
  <si>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</si>
  <si>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</si>
  <si>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</si>
  <si>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</si>
  <si>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</si>
  <si>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</si>
  <si>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</si>
  <si>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</si>
  <si>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</si>
  <si>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</si>
  <si>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</si>
  <si>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</si>
  <si>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</si>
  <si>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</si>
  <si>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</si>
  <si>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</si>
  <si>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</si>
  <si>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</si>
  <si>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</si>
  <si>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</si>
  <si>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</si>
  <si>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</si>
  <si>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</si>
  <si>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</si>
  <si>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</si>
  <si>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</si>
  <si>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</si>
  <si>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</si>
  <si>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</si>
  <si>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</si>
  <si>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</si>
  <si>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</si>
  <si>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</si>
  <si>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</si>
  <si>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</si>
  <si>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</si>
  <si>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</si>
  <si>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</si>
  <si>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</si>
  <si>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</si>
  <si>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</si>
  <si>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</si>
  <si>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</si>
  <si>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</si>
  <si>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</si>
  <si>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</si>
  <si>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</si>
  <si>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</si>
  <si>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</si>
  <si>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</si>
  <si>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</si>
  <si>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</si>
  <si>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</si>
  <si>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</si>
  <si>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</si>
  <si>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</si>
  <si>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</si>
  <si>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</si>
  <si>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</si>
  <si>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</si>
  <si>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</si>
  <si>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</si>
  <si>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</si>
  <si>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</si>
  <si>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</si>
  <si>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</si>
  <si>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</si>
  <si>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</si>
  <si>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</si>
  <si>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</si>
  <si>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</si>
  <si>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</si>
  <si>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</si>
  <si>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</si>
  <si>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</si>
  <si>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</si>
  <si>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</si>
  <si>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</si>
  <si>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</si>
  <si>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</si>
  <si>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</si>
  <si>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</si>
  <si>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</si>
  <si>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</si>
  <si>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</si>
  <si>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</si>
  <si>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</si>
  <si>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</si>
  <si>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</si>
  <si>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</si>
  <si>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</si>
  <si>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</si>
  <si>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</si>
  <si>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</si>
  <si>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</si>
  <si>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</si>
  <si>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</si>
  <si>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</si>
  <si>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</si>
  <si>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</si>
  <si>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</si>
  <si>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</si>
  <si>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</si>
  <si>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</si>
  <si>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</si>
  <si>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</si>
  <si>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</si>
  <si>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</si>
  <si>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</si>
  <si>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</si>
  <si>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</si>
  <si>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</si>
  <si>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</si>
  <si>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</si>
  <si>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</si>
  <si>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</si>
  <si>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</si>
  <si>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</si>
  <si>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</si>
  <si>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</si>
  <si>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</si>
  <si>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</si>
  <si>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</si>
  <si>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</si>
  <si>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</si>
  <si>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</si>
  <si>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</si>
  <si>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</si>
  <si>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</si>
  <si>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</si>
  <si>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</si>
  <si>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</si>
  <si>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</si>
  <si>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</si>
  <si>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</si>
  <si>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</si>
  <si>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</si>
  <si>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</si>
  <si>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</si>
  <si>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</si>
  <si>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</si>
  <si>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</si>
  <si>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</si>
  <si>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</si>
  <si>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</si>
  <si>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</si>
  <si>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</si>
  <si>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</si>
  <si>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</si>
  <si>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</si>
  <si>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</si>
  <si>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</si>
  <si>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</si>
  <si>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</si>
  <si>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</si>
  <si>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</si>
  <si>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</si>
  <si>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</si>
  <si>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</si>
  <si>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</si>
  <si>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</si>
  <si>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</si>
  <si>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</si>
  <si>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</si>
  <si>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</si>
  <si>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</si>
  <si>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</si>
  <si>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</si>
  <si>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</si>
  <si>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</si>
  <si>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</si>
  <si>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</si>
  <si>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</si>
  <si>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</si>
  <si>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</si>
  <si>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</si>
  <si>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</si>
  <si>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</si>
  <si>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</si>
  <si>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</si>
  <si>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</si>
  <si>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</si>
  <si>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</si>
  <si>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</si>
  <si>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</si>
  <si>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</si>
  <si>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</si>
  <si>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</si>
  <si>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</si>
  <si>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</si>
  <si>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</si>
  <si>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</si>
  <si>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</si>
  <si>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</si>
  <si>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</si>
  <si>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</si>
  <si>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</si>
  <si>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</si>
  <si>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</si>
  <si>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</si>
  <si>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</si>
  <si>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</si>
  <si>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</si>
  <si>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</si>
  <si>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</si>
  <si>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</si>
  <si>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</si>
  <si>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</si>
  <si>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</si>
  <si>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</si>
  <si>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</si>
  <si>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</si>
  <si>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</si>
  <si>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</si>
  <si>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</si>
  <si>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</si>
  <si>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</si>
  <si>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</si>
  <si>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</si>
  <si>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</si>
  <si>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</si>
  <si>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</si>
  <si>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</si>
  <si>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</si>
  <si>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</si>
  <si>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</si>
  <si>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</si>
  <si>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</si>
  <si>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</si>
  <si>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</si>
  <si>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</si>
  <si>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</si>
  <si>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</si>
  <si>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</si>
  <si>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</si>
  <si>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</si>
  <si>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</si>
  <si>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</si>
  <si>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</si>
  <si>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</si>
  <si>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</si>
  <si>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</si>
  <si>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</si>
  <si>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</si>
  <si>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</si>
  <si>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</si>
  <si>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</si>
  <si>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</si>
  <si>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</si>
  <si>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</si>
  <si>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</si>
  <si>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</si>
  <si>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</si>
  <si>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</si>
  <si>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</si>
  <si>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</si>
  <si>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</si>
  <si>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</si>
  <si>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</si>
  <si>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</si>
  <si>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</si>
  <si>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</si>
  <si>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</si>
  <si>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</si>
  <si>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</si>
  <si>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</si>
  <si>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</si>
  <si>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</si>
  <si>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</si>
  <si>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</si>
  <si>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</si>
  <si>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</si>
  <si>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</si>
  <si>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</si>
  <si>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</si>
  <si>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</si>
  <si>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</si>
  <si>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</si>
  <si>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</si>
  <si>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</si>
  <si>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</si>
  <si>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</si>
  <si>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</si>
  <si>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</si>
  <si>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</si>
  <si>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</si>
  <si>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</si>
  <si>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</si>
  <si>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</si>
  <si>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</si>
  <si>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</si>
  <si>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</si>
  <si>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</si>
  <si>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</si>
  <si>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</si>
  <si>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</si>
  <si>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</si>
  <si>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</si>
  <si>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</si>
  <si>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</si>
  <si>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</si>
  <si>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</si>
  <si>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</si>
  <si>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</si>
  <si>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</si>
  <si>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</si>
  <si>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</si>
  <si>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</si>
  <si>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</si>
  <si>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</si>
  <si>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</si>
  <si>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</si>
  <si>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</si>
  <si>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</si>
  <si>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</si>
  <si>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</si>
  <si>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</si>
  <si>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</si>
  <si>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</si>
  <si>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</si>
  <si>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</si>
  <si>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</si>
  <si>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</si>
  <si>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</si>
  <si>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</si>
  <si>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</si>
  <si>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</si>
  <si>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</si>
  <si>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</si>
  <si>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</si>
  <si>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</si>
  <si>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</si>
  <si>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</si>
  <si>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</si>
  <si>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</si>
  <si>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</si>
  <si>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</si>
  <si>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</si>
  <si>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</si>
  <si>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</si>
  <si>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</si>
  <si>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</si>
  <si>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</si>
  <si>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</si>
  <si>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</si>
  <si>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</si>
  <si>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</si>
  <si>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</si>
  <si>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</si>
  <si>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</si>
  <si>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</si>
  <si>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</si>
  <si>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</si>
  <si>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</si>
  <si>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</si>
  <si>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</si>
  <si>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</si>
  <si>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</si>
  <si>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</si>
  <si>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</si>
  <si>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</si>
  <si>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</si>
  <si>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</si>
  <si>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</si>
  <si>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</si>
  <si>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</si>
  <si>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</si>
  <si>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</si>
  <si>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</si>
  <si>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</si>
  <si>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</si>
  <si>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</si>
  <si>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</si>
  <si>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</si>
  <si>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</si>
  <si>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</si>
  <si>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</si>
  <si>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</si>
  <si>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</si>
  <si>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</si>
  <si>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</si>
  <si>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</si>
  <si>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</si>
  <si>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</si>
  <si>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</si>
  <si>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</si>
  <si>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</si>
  <si>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</si>
  <si>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</si>
  <si>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</si>
  <si>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</si>
  <si>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</si>
  <si>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</si>
  <si>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</si>
  <si>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</si>
  <si>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</si>
  <si>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</si>
  <si>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</si>
  <si>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</si>
  <si>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</si>
  <si>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</si>
  <si>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</si>
  <si>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</si>
  <si>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</si>
  <si>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</si>
  <si>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</si>
  <si>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</si>
  <si>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</si>
  <si>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</si>
  <si>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</si>
  <si>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</si>
  <si>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</si>
  <si>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</si>
  <si>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</si>
  <si>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</si>
  <si>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</si>
  <si>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</si>
  <si>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</si>
  <si>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</si>
  <si>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</si>
  <si>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</si>
  <si>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</si>
  <si>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</si>
  <si>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</si>
  <si>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</si>
  <si>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</si>
  <si>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</si>
  <si>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</si>
  <si>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</si>
  <si>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</si>
  <si>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</si>
  <si>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</si>
  <si>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</si>
  <si>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</si>
  <si>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</si>
  <si>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</si>
  <si>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</si>
  <si>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</si>
  <si>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</si>
  <si>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</si>
  <si>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</si>
  <si>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</si>
  <si>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</si>
  <si>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</si>
  <si>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</si>
  <si>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</si>
  <si>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</si>
  <si>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</si>
  <si>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</si>
  <si>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</si>
  <si>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</si>
  <si>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</si>
  <si>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</si>
  <si>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</si>
  <si>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</si>
  <si>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</si>
  <si>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</si>
  <si>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</si>
  <si>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</si>
  <si>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</si>
  <si>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</si>
  <si>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</si>
  <si>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</si>
  <si>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</si>
  <si>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</si>
  <si>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</si>
  <si>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</si>
  <si>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</si>
  <si>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</si>
  <si>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</si>
  <si>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</si>
  <si>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</si>
  <si>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</si>
  <si>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</si>
  <si>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</si>
  <si>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</si>
  <si>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</si>
  <si>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</si>
  <si>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</si>
  <si>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</si>
  <si>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</si>
  <si>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</si>
  <si>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</si>
  <si>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</si>
  <si>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</si>
  <si>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</si>
  <si>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</si>
  <si>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</si>
  <si>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</si>
  <si>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</si>
  <si>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</si>
  <si>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</si>
  <si>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</si>
  <si>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</si>
  <si>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</si>
  <si>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</si>
  <si>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</si>
  <si>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</si>
  <si>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</si>
  <si>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</si>
  <si>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</si>
  <si>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</si>
  <si>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</si>
  <si>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</si>
  <si>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</si>
  <si>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</si>
  <si>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</si>
  <si>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</si>
  <si>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</si>
  <si>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</si>
  <si>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</si>
  <si>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</si>
  <si>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</si>
  <si>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</si>
  <si>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</si>
  <si>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</si>
  <si>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</si>
  <si>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</si>
  <si>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</si>
  <si>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</si>
  <si>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</si>
  <si>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</si>
  <si>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</si>
  <si>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</si>
  <si>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</si>
  <si>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</si>
  <si>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</si>
  <si>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</si>
  <si>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</si>
  <si>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</si>
  <si>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</si>
  <si>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</si>
  <si>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</si>
  <si>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</si>
  <si>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</si>
  <si>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</si>
  <si>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</si>
  <si>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</si>
  <si>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</si>
  <si>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</si>
  <si>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</si>
  <si>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</si>
  <si>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</si>
  <si>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</si>
  <si>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</si>
  <si>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</si>
  <si>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</si>
  <si>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</si>
  <si>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</si>
  <si>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</si>
  <si>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</si>
  <si>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</si>
  <si>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</si>
  <si>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</si>
  <si>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</si>
  <si>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</si>
  <si>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</si>
  <si>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</si>
  <si>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</si>
  <si>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</si>
  <si>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</si>
  <si>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</si>
  <si>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</si>
  <si>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</si>
  <si>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</si>
  <si>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</si>
  <si>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</si>
  <si>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</si>
  <si>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</si>
  <si>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</si>
  <si>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</si>
  <si>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</si>
  <si>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</si>
  <si>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</si>
  <si>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</si>
  <si>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</si>
  <si>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</si>
  <si>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</si>
  <si>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</si>
  <si>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</si>
  <si>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</si>
  <si>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</si>
  <si>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</si>
  <si>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</si>
  <si>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</si>
  <si>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</si>
  <si>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</si>
  <si>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</si>
  <si>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</si>
  <si>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</si>
  <si>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</si>
  <si>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</si>
  <si>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</si>
  <si>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</si>
  <si>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</si>
  <si>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</si>
  <si>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</si>
  <si>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</si>
  <si>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</si>
  <si>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</si>
  <si>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</si>
  <si>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</si>
  <si>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</si>
  <si>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</si>
  <si>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</si>
  <si>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</si>
  <si>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</si>
  <si>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</si>
  <si>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</si>
  <si>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</si>
  <si>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</si>
  <si>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</si>
  <si>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</si>
  <si>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</si>
  <si>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</si>
  <si>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</si>
  <si>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</si>
  <si>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</si>
  <si>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</si>
  <si>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</si>
  <si>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</si>
  <si>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</si>
  <si>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</si>
  <si>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</si>
  <si>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</si>
  <si>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</si>
  <si>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</si>
  <si>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</si>
  <si>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</si>
  <si>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</si>
  <si>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</si>
  <si>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</si>
  <si>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</si>
  <si>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</si>
  <si>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</si>
  <si>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</si>
  <si>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</si>
  <si>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</si>
  <si>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</si>
  <si>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</si>
  <si>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</si>
  <si>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</si>
  <si>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</si>
  <si>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</si>
  <si>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</si>
  <si>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</si>
  <si>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</si>
  <si>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</si>
  <si>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</si>
  <si>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</si>
  <si>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</si>
  <si>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</si>
  <si>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</si>
  <si>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</si>
  <si>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</si>
  <si>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</si>
  <si>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</si>
  <si>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</si>
  <si>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</si>
  <si>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</si>
  <si>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</si>
  <si>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</si>
  <si>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</si>
  <si>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</si>
  <si>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</si>
  <si>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</si>
  <si>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</si>
  <si>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</si>
  <si>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</si>
  <si>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</si>
  <si>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</si>
  <si>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</si>
  <si>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</si>
  <si>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</si>
  <si>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</si>
  <si>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</si>
  <si>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</si>
  <si>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</si>
  <si>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</si>
  <si>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</si>
  <si>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</si>
  <si>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</si>
  <si>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</si>
  <si>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</si>
  <si>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</si>
  <si>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</si>
  <si>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</si>
  <si>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</si>
  <si>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</si>
  <si>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</si>
  <si>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</si>
  <si>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</si>
  <si>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</si>
  <si>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</si>
  <si>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</si>
  <si>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</si>
  <si>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</si>
  <si>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</si>
  <si>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</si>
  <si>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</si>
  <si>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</si>
  <si>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</si>
  <si>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</si>
  <si>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</si>
  <si>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</si>
  <si>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</si>
  <si>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</si>
  <si>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</si>
  <si>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</si>
  <si>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</si>
  <si>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</si>
  <si>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</si>
  <si>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</si>
  <si>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</si>
  <si>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</si>
  <si>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</si>
  <si>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</si>
  <si>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</si>
  <si>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</si>
  <si>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</si>
  <si>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</si>
  <si>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</si>
  <si>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</si>
  <si>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</si>
  <si>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</si>
  <si>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</si>
  <si>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</si>
  <si>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</si>
  <si>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</si>
  <si>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</si>
  <si>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</si>
  <si>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</si>
  <si>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</si>
  <si>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</si>
  <si>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</si>
  <si>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</si>
  <si>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</si>
  <si>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</si>
  <si>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</si>
  <si>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</si>
  <si>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</si>
  <si>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</si>
  <si>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</si>
  <si>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</si>
  <si>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</si>
  <si>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</si>
  <si>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</si>
  <si>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</si>
  <si>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</si>
  <si>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</si>
  <si>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</si>
  <si>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</si>
  <si>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</si>
  <si>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</si>
  <si>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</si>
  <si>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</si>
  <si>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</si>
  <si>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</si>
  <si>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</si>
  <si>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</si>
  <si>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</si>
  <si>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</si>
  <si>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</si>
  <si>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</si>
  <si>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</si>
  <si>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</si>
  <si>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</si>
  <si>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</si>
  <si>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</si>
  <si>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</si>
  <si>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</si>
  <si>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</si>
  <si>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</si>
  <si>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</si>
  <si>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</si>
  <si>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</si>
  <si>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</si>
  <si>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</si>
  <si>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</si>
  <si>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</si>
  <si>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</si>
  <si>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</si>
  <si>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</si>
  <si>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</si>
  <si>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</si>
  <si>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</si>
  <si>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</si>
  <si>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</si>
  <si>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</si>
  <si>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</si>
  <si>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</si>
  <si>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</si>
  <si>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</si>
  <si>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</si>
  <si>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</si>
  <si>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</si>
  <si>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</si>
  <si>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</si>
  <si>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</si>
  <si>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</si>
  <si>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</si>
  <si>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</si>
  <si>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</si>
  <si>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</si>
  <si>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</si>
  <si>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</si>
  <si>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</si>
  <si>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</si>
  <si>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</si>
  <si>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</si>
  <si>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</si>
  <si>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</si>
  <si>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</si>
  <si>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</si>
  <si>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</si>
  <si>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</si>
  <si>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</si>
  <si>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</si>
  <si>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</si>
  <si>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</si>
  <si>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</si>
  <si>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</si>
  <si>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</si>
  <si>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</si>
  <si>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</si>
  <si>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</si>
  <si>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</si>
  <si>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</si>
  <si>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</si>
  <si>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</si>
  <si>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</si>
  <si>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</si>
  <si>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</si>
  <si>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</si>
  <si>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</si>
  <si>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</si>
  <si>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</si>
  <si>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</si>
  <si>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</si>
  <si>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</si>
  <si>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</si>
  <si>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</si>
  <si>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</si>
  <si>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</si>
  <si>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</si>
  <si>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</si>
  <si>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</si>
  <si>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</si>
  <si>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</si>
  <si>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</si>
  <si>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</si>
  <si>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</si>
  <si>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</si>
  <si>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</si>
  <si>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</si>
  <si>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</si>
  <si>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</si>
  <si>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</si>
  <si>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</si>
  <si>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</si>
  <si>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</si>
  <si>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</si>
  <si>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</si>
  <si>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</si>
  <si>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</si>
  <si>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</si>
  <si>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</si>
  <si>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</si>
  <si>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</si>
  <si>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</si>
  <si>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</si>
  <si>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</si>
  <si>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</si>
  <si>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</si>
  <si>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</si>
  <si>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</si>
  <si>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</si>
  <si>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</si>
  <si>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</si>
  <si>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</si>
  <si>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</si>
  <si>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</si>
  <si>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</si>
  <si>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</si>
  <si>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</si>
  <si>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</si>
  <si>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</si>
  <si>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</si>
  <si>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</si>
  <si>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</si>
  <si>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</si>
  <si>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</si>
  <si>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</si>
  <si>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</si>
  <si>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</si>
  <si>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</si>
  <si>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</si>
  <si>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</si>
  <si>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</si>
  <si>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</si>
  <si>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</si>
  <si>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</si>
  <si>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</si>
  <si>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</si>
  <si>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</si>
  <si>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</si>
  <si>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</si>
  <si>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</si>
  <si>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</si>
  <si>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</si>
  <si>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</si>
  <si>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</si>
  <si>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</si>
  <si>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</si>
  <si>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</si>
  <si>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</si>
  <si>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</si>
  <si>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</si>
  <si>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</si>
  <si>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</si>
  <si>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</si>
  <si>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</si>
  <si>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</si>
  <si>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</si>
  <si>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</si>
  <si>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</si>
  <si>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</si>
  <si>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</si>
  <si>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</si>
  <si>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</si>
  <si>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</si>
  <si>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</si>
  <si>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</si>
  <si>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</si>
  <si>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</si>
  <si>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</si>
  <si>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</si>
  <si>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</si>
  <si>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</si>
  <si>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</si>
  <si>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</si>
  <si>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</si>
  <si>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</si>
  <si>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</si>
  <si>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</si>
  <si>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</si>
  <si>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</si>
  <si>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</si>
  <si>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</si>
  <si>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</si>
  <si>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</si>
  <si>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</si>
  <si>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</si>
  <si>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</si>
  <si>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</si>
  <si>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</si>
  <si>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</si>
  <si>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</si>
  <si>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</si>
  <si>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</si>
  <si>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</si>
  <si>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</si>
  <si>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</si>
  <si>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</si>
  <si>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</si>
  <si>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</si>
  <si>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</si>
  <si>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</si>
  <si>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</si>
  <si>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</si>
  <si>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</si>
  <si>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</si>
  <si>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</si>
  <si>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</si>
  <si>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</si>
  <si>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</si>
  <si>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</si>
  <si>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</si>
  <si>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</si>
  <si>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</si>
  <si>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</si>
  <si>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</si>
  <si>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</si>
  <si>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</si>
  <si>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</si>
  <si>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</si>
  <si>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</si>
  <si>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</si>
  <si>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</si>
  <si>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</si>
  <si>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</si>
  <si>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</si>
  <si>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</si>
  <si>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</si>
  <si>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</si>
  <si>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</si>
  <si>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</si>
  <si>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</si>
  <si>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</si>
  <si>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</si>
  <si>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</si>
  <si>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</si>
  <si>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</si>
  <si>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</si>
  <si>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</si>
  <si>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</si>
  <si>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</si>
  <si>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</si>
  <si>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</si>
  <si>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</si>
  <si>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</si>
  <si>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</si>
  <si>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</si>
  <si>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</si>
  <si>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</si>
  <si>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</si>
  <si>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</si>
  <si>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</si>
  <si>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</si>
  <si>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</si>
  <si>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</si>
  <si>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</si>
  <si>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</si>
  <si>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</si>
  <si>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</si>
  <si>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</si>
  <si>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</si>
  <si>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</si>
  <si>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</si>
  <si>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</si>
  <si>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</si>
  <si>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</si>
  <si>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</si>
  <si>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</si>
  <si>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</si>
  <si>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</si>
  <si>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</si>
  <si>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</si>
  <si>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</si>
  <si>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</si>
  <si>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</si>
  <si>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</si>
  <si>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</si>
  <si>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</si>
  <si>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</si>
  <si>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</si>
  <si>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</si>
  <si>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</si>
  <si>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</si>
  <si>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</si>
  <si>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</si>
  <si>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</si>
  <si>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</si>
  <si>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</si>
  <si>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</si>
  <si>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</si>
  <si>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</si>
  <si>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</si>
  <si>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</si>
  <si>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</si>
  <si>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</si>
  <si>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</si>
  <si>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</si>
  <si>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</si>
  <si>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</si>
  <si>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</si>
  <si>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</si>
  <si>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</si>
  <si>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</si>
  <si>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</si>
  <si>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</si>
  <si>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</si>
  <si>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</si>
  <si>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</si>
  <si>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</si>
  <si>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</si>
  <si>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</si>
  <si>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</si>
  <si>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</si>
  <si>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</si>
  <si>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</si>
  <si>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</si>
  <si>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</si>
  <si>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</si>
  <si>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</si>
  <si>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</si>
  <si>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</si>
  <si>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</si>
  <si>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</si>
  <si>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</si>
  <si>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</si>
  <si>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</si>
  <si>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</si>
  <si>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</si>
  <si>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</si>
  <si>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</si>
  <si>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</si>
  <si>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</si>
  <si>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</si>
  <si>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</si>
  <si>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</si>
  <si>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</si>
  <si>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</si>
  <si>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</si>
  <si>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</si>
  <si>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</si>
  <si>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</si>
  <si>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</si>
  <si>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</si>
  <si>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</si>
  <si>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</si>
  <si>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</si>
  <si>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</si>
  <si>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</si>
  <si>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</si>
  <si>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</si>
  <si>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</si>
  <si>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</si>
  <si>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</si>
  <si>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</si>
  <si>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</si>
  <si>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</si>
  <si>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</si>
  <si>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</si>
  <si>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</si>
  <si>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</si>
  <si>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</si>
  <si>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</si>
  <si>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</si>
  <si>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</si>
  <si>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</si>
  <si>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</si>
  <si>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</si>
  <si>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</si>
  <si>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</si>
  <si>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</si>
  <si>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</si>
  <si>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</si>
  <si>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</si>
  <si>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</si>
  <si>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</si>
  <si>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</si>
  <si>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</si>
  <si>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</si>
  <si>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</si>
  <si>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</si>
  <si>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</si>
  <si>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</si>
  <si>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</si>
  <si>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</si>
  <si>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</si>
  <si>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</si>
  <si>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</si>
  <si>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</si>
  <si>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</si>
  <si>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</si>
  <si>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</si>
  <si>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</si>
  <si>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</si>
  <si>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</si>
  <si>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</si>
  <si>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</si>
  <si>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</si>
  <si>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</si>
  <si>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</si>
  <si>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</si>
  <si>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</si>
  <si>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</si>
  <si>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</si>
  <si>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</si>
  <si>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</si>
  <si>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</si>
  <si>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</si>
  <si>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</si>
  <si>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</si>
  <si>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</si>
  <si>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</si>
  <si>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</si>
  <si>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</si>
  <si>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</si>
  <si>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</si>
  <si>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</si>
  <si>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</si>
  <si>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</si>
  <si>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</si>
  <si>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</si>
  <si>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</si>
  <si>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</si>
  <si>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</si>
  <si>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</si>
  <si>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</si>
  <si>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</si>
  <si>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</si>
  <si>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</si>
  <si>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</si>
  <si>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</si>
  <si>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</si>
  <si>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</si>
  <si>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</si>
  <si>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</si>
  <si>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</si>
  <si>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</si>
  <si>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</si>
  <si>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</si>
  <si>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</si>
  <si>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</si>
  <si>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</si>
  <si>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</si>
  <si>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</si>
  <si>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</si>
  <si>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</si>
  <si>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</si>
  <si>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</si>
  <si>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</si>
  <si>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</si>
  <si>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</si>
  <si>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</si>
  <si>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</si>
  <si>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</si>
  <si>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</si>
  <si>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</si>
  <si>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</si>
  <si>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</si>
  <si>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</si>
  <si>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</si>
  <si>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</si>
  <si>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</si>
  <si>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</si>
  <si>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</si>
  <si>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</si>
  <si>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</si>
  <si>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</si>
  <si>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</si>
  <si>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</si>
  <si>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</si>
  <si>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</si>
  <si>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</si>
  <si>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</si>
  <si>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</si>
  <si>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</si>
  <si>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</si>
  <si>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</si>
  <si>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</si>
  <si>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</si>
  <si>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</si>
  <si>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</si>
  <si>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</si>
  <si>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</si>
  <si>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</si>
  <si>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</si>
  <si>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</si>
  <si>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</si>
  <si>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</si>
  <si>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</si>
  <si>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</si>
  <si>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</si>
  <si>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</si>
  <si>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</si>
  <si>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</si>
  <si>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</si>
  <si>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</si>
  <si>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</si>
  <si>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</si>
  <si>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</si>
  <si>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</si>
  <si>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</si>
  <si>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</si>
  <si>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</si>
  <si>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</si>
  <si>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</si>
  <si>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</si>
  <si>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</si>
  <si>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</si>
  <si>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</si>
  <si>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</si>
  <si>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</si>
  <si>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</si>
  <si>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</si>
  <si>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</si>
  <si>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</si>
  <si>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</si>
  <si>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</si>
  <si>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</si>
  <si>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</si>
  <si>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</si>
  <si>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</si>
  <si>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</si>
  <si>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</si>
  <si>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</si>
  <si>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</si>
  <si>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</si>
  <si>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</si>
  <si>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</si>
  <si>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</si>
  <si>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</si>
  <si>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</si>
  <si>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</si>
  <si>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</si>
  <si>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</si>
  <si>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</si>
  <si>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</si>
  <si>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</si>
  <si>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</si>
  <si>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</si>
  <si>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</si>
  <si>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</si>
  <si>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</si>
  <si>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</si>
  <si>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</si>
  <si>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</si>
  <si>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</si>
  <si>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</si>
  <si>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</si>
  <si>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</si>
  <si>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</si>
  <si>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</si>
  <si>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</si>
  <si>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</si>
  <si>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</si>
  <si>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</si>
  <si>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</si>
  <si>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</si>
  <si>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</si>
  <si>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</si>
  <si>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</si>
  <si>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</si>
  <si>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</si>
  <si>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</si>
  <si>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</si>
  <si>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</si>
  <si>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</si>
  <si>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</si>
  <si>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</si>
  <si>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</si>
  <si>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</si>
  <si>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</si>
  <si>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</si>
  <si>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</si>
  <si>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</si>
  <si>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</si>
  <si>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</si>
  <si>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</si>
  <si>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</si>
  <si>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</si>
  <si>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</si>
  <si>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</si>
  <si>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</si>
  <si>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</si>
  <si>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</si>
  <si>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</si>
  <si>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</si>
  <si>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</si>
  <si>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</si>
  <si>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</si>
  <si>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</si>
  <si>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</si>
  <si>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</si>
  <si>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</si>
  <si>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</si>
  <si>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</si>
  <si>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</si>
  <si>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</si>
  <si>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</si>
  <si>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</si>
  <si>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</si>
  <si>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</si>
  <si>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</si>
  <si>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</si>
  <si>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</si>
  <si>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</si>
  <si>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</si>
  <si>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</si>
  <si>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</si>
  <si>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</si>
  <si>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</si>
  <si>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</si>
  <si>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</si>
  <si>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</si>
  <si>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</si>
  <si>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</si>
  <si>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</si>
  <si>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</si>
  <si>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</si>
  <si>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</si>
  <si>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</si>
  <si>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</si>
  <si>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</si>
  <si>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</si>
  <si>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</si>
  <si>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</si>
  <si>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</si>
  <si>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</si>
  <si>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</si>
  <si>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</si>
  <si>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</si>
  <si>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</si>
  <si>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</si>
  <si>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</si>
  <si>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</si>
  <si>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</si>
  <si>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</si>
  <si>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</si>
  <si>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</si>
  <si>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</si>
  <si>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</si>
  <si>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</si>
  <si>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</si>
  <si>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</si>
  <si>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</si>
  <si>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</si>
  <si>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</si>
  <si>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</si>
  <si>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</si>
  <si>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</si>
  <si>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</si>
  <si>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</si>
  <si>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</si>
  <si>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</si>
  <si>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</si>
  <si>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</si>
  <si>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</si>
  <si>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</si>
  <si>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</si>
  <si>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</si>
  <si>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</si>
  <si>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</si>
  <si>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</si>
  <si>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</si>
  <si>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</si>
  <si>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</si>
  <si>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</si>
  <si>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</si>
  <si>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</si>
  <si>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</si>
  <si>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</si>
  <si>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</si>
  <si>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</si>
  <si>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</si>
  <si>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</si>
  <si>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</si>
  <si>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</si>
  <si>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</si>
  <si>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</si>
  <si>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</si>
  <si>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</si>
  <si>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</si>
  <si>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</si>
  <si>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</si>
  <si>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</si>
  <si>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</si>
  <si>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</si>
  <si>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</si>
  <si>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</si>
  <si>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</si>
  <si>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</si>
  <si>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</si>
  <si>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</si>
  <si>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</si>
  <si>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</si>
  <si>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</si>
  <si>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</si>
  <si>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</si>
  <si>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</si>
  <si>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</si>
  <si>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</si>
  <si>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</si>
  <si>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</si>
  <si>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</si>
  <si>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</si>
  <si>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</si>
  <si>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</si>
  <si>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</si>
  <si>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</si>
  <si>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</si>
  <si>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</si>
  <si>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</si>
  <si>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</si>
  <si>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</si>
  <si>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</si>
  <si>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</si>
  <si>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</si>
  <si>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</si>
  <si>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</si>
  <si>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</si>
  <si>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</si>
  <si>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</si>
  <si>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</si>
  <si>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</si>
  <si>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</si>
  <si>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</si>
  <si>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</si>
  <si>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</si>
  <si>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</si>
  <si>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</si>
  <si>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</si>
  <si>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</si>
  <si>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</si>
  <si>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</si>
  <si>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</si>
  <si>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</si>
  <si>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</si>
  <si>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</si>
  <si>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</si>
  <si>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</si>
  <si>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</si>
  <si>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</si>
  <si>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</si>
  <si>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</si>
  <si>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</si>
  <si>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</si>
  <si>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</si>
  <si>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</si>
  <si>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</si>
  <si>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</si>
  <si>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</si>
  <si>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</si>
  <si>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</si>
  <si>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</si>
  <si>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</si>
  <si>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</si>
  <si>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</si>
  <si>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</si>
  <si>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</si>
  <si>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</si>
  <si>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</si>
  <si>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</si>
  <si>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</si>
  <si>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</si>
  <si>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</si>
  <si>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</si>
  <si>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</si>
  <si>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</si>
  <si>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</si>
  <si>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</si>
  <si>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</si>
  <si>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</si>
  <si>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</si>
  <si>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</si>
  <si>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</si>
  <si>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</si>
  <si>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</si>
  <si>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</si>
  <si>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</si>
  <si>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</si>
  <si>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</si>
  <si>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</si>
  <si>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</si>
  <si>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</si>
  <si>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</si>
  <si>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</si>
  <si>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</si>
  <si>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</si>
  <si>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</si>
  <si>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</si>
  <si>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</si>
  <si>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</si>
  <si>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</si>
  <si>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</si>
  <si>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</si>
  <si>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</si>
  <si>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</si>
  <si>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</si>
  <si>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</si>
  <si>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</si>
  <si>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</si>
  <si>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</si>
  <si>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</si>
  <si>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</si>
  <si>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</si>
  <si>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</si>
  <si>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</si>
  <si>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</si>
  <si>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</si>
  <si>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</si>
  <si>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</si>
  <si>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</si>
  <si>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</si>
  <si>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</si>
  <si>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</si>
  <si>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</si>
  <si>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</si>
  <si>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</si>
  <si>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</si>
  <si>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</si>
  <si>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</si>
  <si>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</si>
  <si>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</si>
  <si>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</si>
  <si>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</si>
  <si>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</si>
  <si>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</si>
  <si>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</si>
  <si>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</si>
  <si>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</si>
  <si>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</si>
  <si>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</si>
  <si>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</si>
  <si>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</si>
  <si>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</si>
  <si>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</si>
  <si>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</si>
  <si>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</si>
  <si>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</si>
  <si>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</si>
  <si>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</si>
  <si>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</si>
  <si>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</si>
  <si>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</si>
  <si>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</si>
  <si>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</si>
  <si>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</si>
  <si>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</si>
  <si>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</si>
  <si>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</si>
  <si>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</si>
  <si>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</si>
  <si>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</si>
  <si>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</si>
  <si>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</si>
  <si>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</si>
  <si>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</si>
  <si>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</si>
  <si>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</si>
  <si>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</si>
  <si>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</si>
  <si>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</si>
  <si>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</si>
  <si>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</si>
  <si>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</si>
  <si>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</si>
  <si>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</si>
  <si>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</si>
  <si>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</si>
  <si>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</si>
  <si>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</si>
  <si>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</si>
  <si>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</si>
  <si>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</si>
  <si>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</si>
  <si>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</si>
  <si>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</si>
  <si>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</si>
  <si>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</si>
  <si>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</si>
  <si>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</si>
  <si>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</si>
  <si>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</si>
  <si>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</si>
  <si>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</si>
  <si>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</si>
  <si>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</si>
  <si>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</si>
  <si>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</si>
  <si>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</si>
  <si>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</si>
  <si>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</si>
  <si>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</si>
  <si>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</si>
  <si>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</si>
  <si>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</si>
  <si>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</si>
  <si>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</si>
  <si>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</si>
  <si>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</si>
  <si>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</si>
  <si>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</si>
  <si>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</si>
  <si>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</si>
  <si>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</si>
  <si>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</si>
  <si>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</si>
  <si>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</si>
  <si>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</si>
  <si>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</si>
  <si>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</si>
  <si>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</si>
  <si>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</si>
  <si>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</si>
  <si>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</si>
  <si>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</si>
  <si>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</si>
  <si>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</si>
  <si>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</si>
  <si>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</si>
  <si>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</si>
  <si>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</si>
  <si>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</si>
  <si>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</si>
  <si>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</si>
  <si>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</si>
  <si>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</si>
  <si>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</si>
  <si>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</si>
  <si>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</si>
  <si>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</si>
  <si>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</si>
  <si>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</si>
  <si>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</si>
  <si>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</si>
  <si>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</si>
  <si>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</si>
  <si>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</si>
  <si>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</si>
  <si>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</si>
  <si>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</si>
  <si>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</si>
  <si>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</si>
  <si>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</si>
  <si>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</si>
  <si>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</si>
  <si>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</si>
  <si>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</si>
  <si>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</si>
  <si>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</si>
  <si>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</si>
  <si>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</si>
  <si>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</si>
  <si>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</si>
  <si>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</si>
  <si>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</si>
  <si>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</si>
  <si>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</si>
  <si>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</si>
  <si>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</si>
  <si>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</si>
  <si>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</si>
  <si>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</si>
  <si>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</si>
  <si>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</si>
  <si>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</si>
  <si>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</si>
  <si>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</si>
  <si>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</si>
  <si>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</si>
  <si>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</si>
  <si>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</si>
  <si>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</si>
  <si>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</si>
  <si>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</si>
  <si>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</si>
  <si>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</si>
  <si>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</si>
  <si>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</si>
  <si>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</si>
  <si>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</si>
  <si>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</si>
  <si>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</si>
  <si>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</si>
  <si>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</si>
  <si>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</si>
  <si>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</si>
  <si>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</si>
  <si>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</si>
  <si>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</si>
  <si>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</si>
  <si>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</si>
  <si>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</si>
  <si>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</si>
  <si>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</si>
  <si>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</si>
  <si>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</si>
  <si>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</si>
  <si>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</si>
  <si>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</si>
  <si>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</si>
  <si>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</si>
  <si>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</si>
  <si>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</si>
  <si>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</si>
  <si>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</si>
  <si>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</si>
  <si>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</si>
  <si>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</si>
  <si>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</si>
  <si>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</si>
  <si>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</si>
  <si>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</si>
  <si>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</si>
  <si>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</si>
  <si>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</si>
  <si>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</si>
  <si>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</si>
  <si>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</si>
  <si>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</si>
  <si>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</si>
  <si>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</si>
  <si>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</si>
  <si>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</si>
  <si>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</si>
  <si>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</si>
  <si>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</si>
  <si>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</si>
  <si>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</si>
  <si>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</si>
  <si>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</si>
  <si>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</si>
  <si>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</si>
  <si>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</si>
  <si>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</si>
  <si>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</si>
  <si>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</si>
  <si>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</si>
  <si>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</si>
  <si>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</si>
  <si>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</si>
  <si>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</si>
  <si>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</si>
  <si>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</si>
  <si>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</si>
  <si>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</si>
  <si>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</si>
  <si>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</si>
  <si>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</si>
  <si>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</si>
  <si>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</si>
  <si>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</si>
  <si>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</si>
  <si>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</si>
  <si>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</si>
  <si>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</si>
  <si>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</si>
  <si>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</si>
  <si>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</si>
  <si>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</si>
  <si>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</si>
  <si>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</si>
  <si>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</si>
  <si>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</si>
  <si>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</si>
  <si>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</si>
  <si>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</si>
  <si>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</si>
  <si>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</si>
  <si>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</si>
  <si>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</si>
  <si>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</si>
  <si>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</si>
  <si>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</si>
  <si>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</si>
  <si>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</si>
  <si>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</si>
  <si>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</si>
  <si>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</si>
  <si>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</si>
  <si>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</si>
  <si>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</si>
  <si>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</si>
  <si>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</si>
  <si>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</si>
  <si>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</si>
  <si>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</si>
  <si>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</si>
  <si>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</si>
  <si>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</si>
  <si>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</si>
  <si>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</si>
  <si>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</si>
  <si>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</si>
  <si>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</si>
  <si>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</si>
  <si>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</si>
  <si>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</si>
  <si>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</si>
  <si>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</si>
  <si>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</si>
  <si>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</si>
  <si>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</si>
  <si>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</si>
  <si>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</si>
  <si>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</si>
  <si>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</si>
  <si>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</si>
  <si>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</si>
  <si>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</si>
  <si>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</si>
  <si>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</si>
  <si>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</si>
  <si>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</si>
  <si>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</si>
  <si>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</si>
  <si>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</si>
  <si>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</si>
  <si>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</si>
  <si>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</si>
  <si>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</si>
  <si>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</si>
  <si>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</si>
  <si>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</si>
  <si>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</si>
  <si>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</si>
  <si>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</si>
  <si>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</si>
  <si>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</si>
  <si>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</si>
  <si>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</si>
  <si>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</si>
  <si>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</si>
  <si>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</si>
  <si>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</si>
  <si>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</si>
  <si>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</si>
  <si>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</si>
  <si>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</si>
  <si>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</si>
  <si>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</si>
  <si>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</si>
  <si>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</si>
  <si>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</si>
  <si>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</si>
  <si>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</si>
  <si>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</si>
  <si>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</si>
  <si>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</si>
  <si>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</si>
  <si>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</si>
  <si>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</si>
  <si>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</si>
  <si>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</si>
  <si>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</si>
  <si>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</si>
  <si>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</si>
  <si>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</si>
  <si>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</si>
  <si>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</si>
  <si>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</si>
  <si>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</si>
  <si>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</si>
  <si>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</si>
  <si>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</si>
  <si>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</si>
  <si>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</si>
  <si>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</si>
  <si>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</si>
  <si>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</si>
  <si>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</si>
  <si>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</si>
  <si>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</si>
  <si>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</si>
  <si>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</si>
  <si>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</si>
  <si>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</si>
  <si>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</si>
  <si>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</si>
  <si>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</si>
  <si>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</si>
  <si>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</si>
  <si>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</si>
  <si>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</si>
  <si>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</si>
  <si>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</si>
  <si>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</si>
  <si>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</si>
  <si>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</si>
  <si>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</si>
  <si>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</si>
  <si>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</si>
  <si>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</si>
  <si>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</si>
  <si>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</si>
  <si>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</si>
  <si>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</si>
  <si>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</si>
  <si>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</si>
  <si>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</si>
  <si>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</si>
  <si>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</si>
  <si>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</si>
  <si>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</si>
  <si>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</si>
  <si>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</si>
  <si>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</si>
  <si>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</si>
  <si>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</si>
  <si>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</si>
  <si>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</si>
  <si>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</si>
  <si>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</si>
  <si>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</si>
  <si>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</si>
  <si>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</si>
  <si>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</si>
  <si>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</si>
  <si>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</si>
  <si>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</si>
  <si>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</si>
  <si>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</si>
  <si>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</si>
  <si>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</si>
  <si>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</si>
  <si>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</si>
  <si>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</si>
  <si>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</si>
  <si>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</si>
  <si>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</si>
  <si>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</si>
  <si>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</si>
  <si>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</si>
  <si>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</si>
  <si>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</si>
  <si>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</si>
  <si>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</si>
  <si>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</si>
  <si>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</si>
  <si>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</si>
  <si>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</si>
  <si>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</si>
  <si>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</si>
  <si>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</si>
  <si>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</si>
  <si>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</si>
  <si>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</si>
  <si>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</si>
  <si>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</si>
  <si>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</si>
  <si>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</si>
  <si>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</si>
  <si>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</si>
  <si>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</si>
  <si>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</si>
  <si>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</si>
  <si>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</si>
  <si>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</si>
  <si>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</si>
  <si>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</si>
  <si>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</si>
  <si>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</si>
  <si>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</si>
  <si>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</si>
  <si>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</si>
  <si>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</si>
  <si>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</si>
  <si>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</si>
  <si>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</si>
  <si>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</si>
  <si>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</si>
  <si>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</si>
  <si>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</si>
  <si>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</si>
  <si>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</si>
  <si>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</si>
  <si>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</si>
  <si>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</si>
  <si>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</si>
  <si>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</si>
  <si>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</si>
  <si>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</si>
  <si>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</si>
  <si>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</si>
  <si>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</si>
  <si>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</si>
  <si>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</si>
  <si>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</si>
  <si>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</si>
  <si>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</si>
  <si>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</si>
  <si>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</si>
  <si>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</si>
  <si>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</si>
  <si>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</si>
  <si>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</si>
  <si>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</si>
  <si>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</si>
  <si>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</si>
  <si>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</si>
  <si>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</si>
  <si>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</si>
  <si>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</si>
  <si>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</si>
  <si>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</si>
  <si>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</si>
  <si>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</si>
  <si>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</si>
  <si>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</si>
  <si>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</si>
  <si>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</si>
  <si>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</si>
  <si>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</si>
  <si>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</si>
  <si>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</si>
  <si>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</si>
  <si>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</si>
  <si>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</si>
  <si>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</si>
  <si>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</si>
  <si>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</si>
  <si>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</si>
  <si>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</si>
  <si>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</si>
  <si>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</si>
  <si>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</si>
  <si>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</si>
  <si>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</si>
  <si>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</si>
  <si>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</si>
  <si>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</si>
  <si>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</si>
  <si>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</si>
  <si>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</si>
  <si>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</si>
  <si>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</si>
  <si>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</si>
  <si>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</si>
  <si>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</si>
  <si>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</si>
  <si>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</si>
  <si>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</si>
  <si>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</si>
  <si>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</si>
  <si>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</si>
  <si>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</si>
  <si>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</si>
  <si>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</si>
  <si>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</si>
  <si>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</si>
  <si>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</si>
  <si>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</si>
  <si>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</si>
  <si>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</si>
  <si>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</si>
  <si>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</si>
  <si>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</si>
  <si>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</si>
  <si>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</si>
  <si>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</si>
  <si>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</si>
  <si>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</si>
  <si>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</si>
  <si>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</si>
  <si>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</si>
  <si>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</si>
  <si>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</si>
  <si>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</si>
  <si>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</si>
  <si>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</si>
  <si>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</si>
  <si>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</si>
  <si>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</si>
  <si>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</si>
  <si>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</si>
  <si>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</si>
  <si>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</si>
  <si>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</si>
  <si>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</si>
  <si>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</si>
  <si>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</si>
  <si>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</si>
  <si>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</si>
  <si>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</si>
  <si>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</si>
  <si>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</si>
  <si>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</si>
  <si>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</si>
  <si>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</si>
  <si>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</si>
  <si>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</si>
  <si>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</si>
  <si>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</si>
  <si>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</si>
  <si>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</si>
  <si>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</si>
  <si>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</si>
  <si>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</si>
  <si>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</si>
  <si>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</si>
  <si>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</si>
  <si>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</si>
  <si>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</si>
  <si>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</si>
  <si>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</si>
  <si>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</si>
  <si>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</si>
  <si>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</si>
  <si>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</si>
  <si>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</si>
  <si>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</si>
  <si>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</si>
  <si>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</si>
  <si>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</si>
  <si>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</si>
  <si>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</si>
  <si>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</si>
  <si>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</si>
  <si>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</si>
  <si>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</si>
  <si>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</si>
  <si>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</si>
  <si>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</si>
  <si>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</si>
  <si>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</si>
  <si>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</si>
  <si>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</si>
  <si>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</si>
  <si>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</si>
  <si>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</si>
  <si>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</si>
  <si>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</si>
  <si>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</si>
  <si>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</si>
  <si>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</si>
  <si>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</si>
  <si>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</si>
  <si>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</si>
  <si>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</si>
  <si>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</si>
  <si>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</si>
  <si>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</si>
  <si>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</si>
  <si>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</si>
  <si>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</si>
  <si>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</si>
  <si>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</si>
  <si>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</si>
  <si>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</si>
  <si>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</si>
  <si>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</si>
  <si>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</si>
  <si>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</si>
  <si>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</si>
  <si>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</si>
  <si>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</si>
  <si>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</si>
  <si>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</si>
  <si>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</si>
  <si>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</si>
  <si>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</si>
  <si>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</si>
  <si>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</si>
  <si>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</si>
  <si>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</si>
  <si>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</si>
  <si>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</si>
  <si>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</si>
  <si>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</si>
  <si>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</si>
  <si>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</si>
  <si>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</si>
  <si>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</si>
  <si>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</si>
  <si>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</si>
  <si>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</si>
  <si>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</si>
  <si>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</si>
  <si>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</si>
  <si>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</si>
  <si>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</si>
  <si>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</si>
  <si>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</si>
  <si>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</si>
  <si>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</si>
  <si>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</si>
  <si>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</si>
  <si>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</si>
  <si>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</si>
  <si>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</si>
  <si>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</si>
  <si>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</si>
  <si>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</si>
  <si>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</si>
  <si>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</si>
  <si>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</si>
  <si>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</si>
  <si>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</si>
  <si>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</si>
  <si>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</si>
  <si>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</si>
  <si>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</si>
  <si>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</si>
  <si>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</si>
  <si>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</si>
  <si>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</si>
  <si>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</si>
  <si>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</si>
  <si>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</si>
  <si>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</si>
  <si>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</si>
  <si>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</si>
  <si>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</si>
  <si>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</si>
  <si>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</si>
  <si>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</si>
  <si>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</si>
  <si>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</si>
  <si>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</si>
  <si>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</si>
  <si>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</si>
  <si>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</si>
  <si>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</si>
  <si>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</si>
  <si>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</si>
  <si>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</si>
  <si>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</si>
  <si>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</si>
  <si>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</si>
  <si>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</si>
  <si>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</si>
  <si>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</si>
  <si>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</si>
  <si>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</si>
  <si>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</si>
  <si>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</si>
  <si>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</si>
  <si>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</si>
  <si>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</si>
  <si>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</si>
  <si>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</si>
  <si>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</si>
  <si>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</si>
  <si>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</si>
  <si>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</si>
  <si>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</si>
  <si>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</si>
  <si>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</si>
  <si>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</si>
  <si>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</si>
  <si>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</si>
  <si>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</si>
  <si>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</si>
  <si>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</si>
  <si>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</si>
  <si>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</si>
  <si>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</si>
  <si>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</si>
  <si>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</si>
  <si>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</si>
  <si>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</si>
  <si>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</si>
  <si>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</si>
  <si>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</si>
  <si>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</si>
  <si>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</si>
  <si>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</si>
  <si>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</si>
  <si>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</si>
  <si>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</si>
  <si>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</si>
  <si>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</si>
  <si>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</si>
  <si>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</si>
  <si>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</si>
  <si>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</si>
  <si>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</si>
  <si>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</si>
  <si>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</si>
  <si>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</si>
  <si>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</si>
  <si>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</si>
  <si>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</si>
  <si>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</si>
  <si>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</si>
  <si>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</si>
  <si>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</si>
  <si>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</si>
  <si>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</si>
  <si>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</si>
  <si>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</si>
  <si>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</si>
  <si>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</si>
  <si>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</si>
  <si>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</si>
  <si>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</si>
  <si>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</si>
  <si>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</si>
  <si>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</si>
  <si>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</si>
  <si>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</si>
  <si>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</si>
  <si>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</si>
  <si>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</si>
  <si>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</si>
  <si>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</si>
  <si>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</si>
  <si>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</si>
  <si>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</si>
  <si>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</si>
  <si>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</si>
  <si>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</si>
  <si>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</si>
  <si>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</si>
  <si>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</si>
  <si>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</si>
  <si>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</si>
  <si>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</si>
  <si>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</si>
  <si>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</si>
  <si>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</si>
  <si>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</si>
  <si>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</si>
  <si>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</si>
  <si>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</si>
  <si>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</si>
  <si>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</si>
  <si>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</si>
  <si>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</si>
  <si>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</si>
  <si>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</si>
  <si>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</si>
  <si>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</si>
  <si>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</si>
  <si>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</si>
  <si>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</si>
  <si>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</si>
  <si>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</si>
  <si>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</si>
  <si>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</si>
  <si>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</si>
  <si>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</si>
  <si>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</si>
  <si>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</si>
  <si>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</si>
  <si>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</si>
  <si>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</si>
  <si>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</si>
  <si>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</si>
  <si>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</si>
  <si>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</si>
  <si>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</si>
  <si>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</si>
  <si>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</si>
  <si>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</si>
  <si>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</si>
  <si>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</si>
  <si>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</si>
  <si>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</si>
  <si>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</si>
  <si>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</si>
  <si>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</si>
  <si>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</si>
  <si>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</si>
  <si>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</si>
  <si>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</si>
  <si>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</si>
  <si>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</si>
  <si>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</si>
  <si>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</si>
  <si>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</si>
  <si>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</si>
  <si>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</si>
  <si>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</si>
  <si>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</si>
  <si>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</si>
  <si>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</si>
  <si>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</si>
  <si>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</si>
  <si>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</si>
  <si>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</si>
  <si>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</si>
  <si>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</si>
  <si>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</si>
  <si>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</si>
  <si>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</si>
  <si>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</si>
  <si>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</si>
  <si>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</si>
  <si>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</si>
  <si>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</si>
  <si>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</si>
  <si>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</si>
  <si>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</si>
  <si>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</si>
  <si>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</si>
  <si>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</si>
  <si>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</si>
  <si>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</si>
  <si>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</si>
  <si>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</si>
  <si>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</si>
  <si>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</si>
  <si>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</si>
  <si>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</si>
  <si>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</si>
  <si>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</si>
  <si>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</si>
  <si>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</si>
  <si>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</si>
  <si>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</si>
  <si>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</si>
  <si>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</si>
  <si>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</si>
  <si>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</si>
  <si>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</si>
  <si>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</si>
  <si>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</si>
  <si>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</si>
  <si>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</si>
  <si>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</si>
  <si>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</si>
  <si>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</si>
  <si>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</si>
  <si>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</si>
  <si>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</si>
  <si>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</si>
  <si>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</si>
  <si>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</si>
  <si>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</si>
  <si>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</si>
  <si>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</si>
  <si>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</si>
  <si>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</si>
  <si>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</si>
  <si>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</si>
  <si>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</si>
  <si>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</si>
  <si>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</si>
  <si>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</si>
  <si>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</si>
  <si>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</si>
  <si>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</si>
  <si>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</si>
  <si>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</si>
  <si>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</si>
  <si>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</si>
  <si>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</si>
  <si>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</si>
  <si>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</si>
  <si>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</si>
  <si>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</si>
  <si>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</si>
  <si>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</si>
  <si>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</si>
  <si>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</si>
  <si>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</si>
  <si>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</si>
  <si>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</si>
  <si>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</si>
  <si>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</si>
  <si>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</si>
  <si>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</si>
  <si>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</si>
  <si>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</si>
  <si>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</si>
  <si>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</si>
  <si>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</si>
  <si>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</si>
  <si>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</si>
  <si>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</si>
  <si>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</si>
  <si>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</si>
  <si>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</si>
  <si>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</si>
  <si>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</si>
  <si>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</si>
  <si>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</si>
  <si>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</si>
  <si>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</si>
  <si>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</si>
  <si>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</si>
  <si>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</si>
  <si>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</si>
  <si>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</si>
  <si>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</si>
  <si>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</si>
  <si>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</si>
  <si>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</si>
  <si>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</si>
  <si>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</si>
  <si>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</si>
  <si>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</si>
  <si>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</si>
  <si>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</si>
  <si>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</si>
  <si>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</si>
  <si>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</si>
  <si>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</si>
  <si>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</si>
  <si>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</si>
  <si>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</si>
  <si>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</si>
  <si>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</si>
  <si>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</si>
  <si>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</si>
  <si>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</si>
  <si>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</si>
  <si>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</si>
  <si>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</si>
  <si>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</si>
  <si>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</si>
  <si>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</si>
  <si>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</si>
  <si>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</si>
  <si>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</si>
  <si>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</si>
  <si>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</si>
  <si>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</si>
  <si>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</si>
  <si>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</si>
  <si>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</si>
  <si>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</si>
  <si>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</si>
  <si>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</si>
  <si>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</si>
  <si>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</si>
  <si>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</si>
  <si>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</si>
  <si>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</si>
  <si>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</si>
  <si>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</si>
  <si>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</si>
  <si>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</si>
  <si>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</si>
  <si>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</si>
  <si>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</si>
  <si>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</si>
  <si>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</si>
  <si>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</si>
  <si>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</si>
  <si>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</si>
  <si>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</si>
  <si>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</si>
  <si>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</si>
  <si>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</si>
  <si>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</si>
  <si>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</si>
  <si>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</si>
  <si>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</si>
  <si>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</si>
  <si>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</si>
  <si>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</si>
  <si>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</si>
  <si>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</si>
  <si>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</si>
  <si>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</si>
  <si>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</si>
  <si>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</si>
  <si>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</si>
  <si>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</si>
  <si>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</si>
  <si>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</si>
  <si>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</si>
  <si>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</si>
  <si>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</si>
  <si>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</si>
  <si>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</si>
  <si>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</si>
  <si>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</si>
  <si>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</si>
  <si>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</si>
  <si>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</si>
  <si>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</si>
  <si>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</si>
  <si>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</si>
  <si>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</si>
  <si>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</si>
  <si>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</si>
  <si>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</si>
  <si>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</si>
  <si>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</si>
  <si>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</si>
  <si>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</si>
  <si>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</si>
  <si>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</si>
  <si>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</si>
  <si>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</si>
  <si>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</si>
  <si>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</si>
  <si>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</si>
  <si>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</si>
  <si>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</si>
  <si>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</si>
  <si>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</si>
  <si>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</si>
  <si>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</si>
  <si>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</si>
  <si>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</si>
  <si>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</si>
  <si>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</si>
  <si>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</si>
  <si>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</si>
  <si>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</si>
  <si>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</si>
  <si>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</si>
  <si>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</si>
  <si>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</si>
  <si>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</si>
  <si>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</si>
  <si>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</si>
  <si>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</si>
  <si>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</si>
  <si>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</si>
  <si>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</si>
  <si>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</si>
  <si>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</si>
  <si>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</si>
  <si>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</si>
  <si>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</si>
  <si>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</si>
  <si>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</si>
  <si>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</si>
  <si>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</si>
  <si>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</si>
  <si>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</si>
  <si>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</si>
  <si>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</si>
  <si>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</si>
  <si>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</si>
  <si>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</si>
  <si>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</si>
  <si>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</si>
  <si>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</si>
  <si>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</si>
  <si>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</si>
  <si>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</si>
  <si>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</si>
  <si>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</si>
  <si>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</si>
  <si>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</si>
  <si>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</si>
  <si>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</si>
  <si>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</si>
  <si>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</si>
  <si>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</si>
  <si>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</si>
  <si>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</si>
  <si>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</si>
  <si>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</si>
  <si>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</si>
  <si>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</si>
  <si>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</si>
  <si>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</si>
  <si>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</si>
  <si>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</si>
  <si>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</si>
  <si>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</si>
  <si>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</si>
  <si>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</si>
  <si>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</si>
  <si>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</si>
  <si>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</si>
  <si>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</si>
  <si>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</si>
  <si>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</si>
  <si>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</si>
  <si>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</si>
  <si>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</si>
  <si>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</si>
  <si>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</si>
  <si>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</si>
  <si>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</si>
  <si>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</si>
  <si>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</si>
  <si>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</si>
  <si>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</si>
  <si>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</si>
  <si>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</si>
  <si>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</si>
  <si>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</si>
  <si>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</si>
  <si>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</si>
  <si>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</si>
  <si>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</si>
  <si>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</si>
  <si>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</si>
  <si>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</si>
  <si>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</si>
  <si>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</si>
  <si>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</si>
  <si>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</si>
  <si>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</si>
  <si>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</si>
  <si>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</si>
  <si>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</si>
  <si>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</si>
  <si>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</si>
  <si>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</si>
  <si>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</si>
  <si>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</si>
  <si>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</si>
  <si>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</si>
  <si>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</si>
  <si>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</si>
  <si>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</si>
  <si>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</si>
  <si>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</si>
  <si>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</si>
  <si>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</si>
  <si>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</si>
  <si>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</si>
  <si>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</si>
  <si>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</si>
  <si>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</si>
  <si>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</si>
  <si>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</si>
  <si>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</si>
  <si>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</si>
  <si>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</si>
  <si>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</si>
  <si>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</si>
  <si>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</si>
  <si>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</si>
  <si>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</si>
  <si>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</si>
  <si>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</si>
  <si>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</si>
  <si>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</si>
  <si>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</si>
  <si>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</si>
  <si>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</si>
  <si>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</si>
  <si>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</si>
  <si>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</si>
  <si>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</si>
  <si>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</si>
  <si>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</si>
  <si>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</si>
  <si>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</si>
  <si>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</si>
  <si>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</si>
  <si>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</si>
  <si>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</si>
  <si>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</si>
  <si>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</si>
  <si>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</si>
  <si>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</si>
  <si>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</si>
  <si>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</si>
  <si>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</si>
  <si>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</si>
  <si>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</si>
  <si>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</si>
  <si>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</si>
  <si>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</si>
  <si>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</si>
  <si>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</si>
  <si>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</si>
  <si>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</si>
  <si>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</si>
  <si>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</si>
  <si>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</si>
  <si>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</si>
  <si>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</si>
  <si>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</si>
  <si>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</si>
  <si>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</si>
  <si>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</si>
  <si>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</si>
  <si>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</si>
  <si>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</si>
  <si>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</si>
  <si>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</si>
  <si>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</si>
  <si>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</si>
  <si>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</si>
  <si>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</si>
  <si>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</si>
  <si>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</si>
  <si>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</si>
  <si>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</si>
  <si>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</si>
  <si>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</si>
  <si>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</si>
  <si>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</si>
  <si>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</si>
  <si>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</si>
  <si>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</si>
  <si>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</si>
  <si>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</si>
  <si>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</si>
  <si>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</si>
  <si>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</si>
  <si>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</si>
  <si>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</si>
  <si>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</si>
  <si>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</si>
  <si>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</si>
  <si>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</si>
  <si>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</si>
  <si>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</si>
  <si>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</si>
  <si>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</si>
  <si>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</si>
  <si>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</si>
  <si>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</si>
  <si>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</si>
  <si>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</si>
  <si>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</si>
  <si>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</si>
  <si>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</si>
  <si>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</si>
  <si>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</si>
  <si>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</si>
  <si>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</si>
  <si>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</si>
  <si>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</si>
  <si>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</si>
  <si>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</si>
  <si>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</si>
  <si>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</si>
  <si>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</si>
  <si>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</si>
  <si>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</si>
  <si>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</si>
  <si>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</si>
  <si>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</si>
  <si>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</si>
  <si>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</si>
  <si>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</si>
  <si>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</si>
  <si>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</si>
  <si>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</si>
  <si>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</si>
  <si>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</si>
  <si>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</si>
  <si>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</si>
  <si>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</si>
  <si>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</si>
  <si>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</si>
  <si>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</si>
  <si>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</si>
  <si>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</si>
  <si>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</si>
  <si>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</si>
  <si>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</si>
  <si>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</si>
  <si>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</si>
  <si>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</si>
  <si>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</si>
  <si>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</si>
  <si>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</si>
  <si>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</si>
  <si>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</si>
  <si>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</si>
  <si>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</si>
  <si>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</si>
  <si>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</si>
  <si>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</si>
  <si>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</si>
  <si>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</si>
  <si>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</si>
  <si>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</si>
  <si>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</si>
  <si>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</si>
  <si>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</si>
  <si>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</si>
  <si>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</si>
  <si>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</si>
  <si>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</si>
  <si>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</si>
  <si>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</si>
  <si>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</si>
  <si>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</si>
  <si>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</si>
  <si>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</si>
  <si>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</si>
  <si>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</si>
  <si>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</si>
  <si>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</si>
  <si>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</si>
  <si>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</si>
  <si>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</si>
  <si>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</si>
  <si>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</si>
  <si>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</si>
  <si>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</si>
  <si>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</si>
  <si>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</si>
  <si>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</si>
  <si>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</si>
  <si>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</si>
  <si>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</si>
  <si>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</si>
  <si>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</si>
  <si>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</si>
  <si>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</si>
  <si>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</si>
  <si>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</si>
  <si>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</si>
  <si>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</si>
  <si>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</si>
  <si>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</si>
  <si>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</si>
  <si>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</si>
  <si>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</si>
  <si>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</si>
  <si>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</si>
  <si>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</si>
  <si>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</si>
  <si>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</si>
  <si>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</si>
  <si>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</si>
  <si>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</si>
  <si>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</si>
  <si>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</si>
  <si>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</si>
  <si>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</si>
  <si>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</si>
  <si>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</si>
  <si>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</si>
  <si>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</si>
  <si>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</si>
  <si>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</si>
  <si>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</si>
  <si>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</si>
  <si>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</si>
  <si>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</si>
  <si>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</si>
  <si>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</si>
  <si>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</si>
  <si>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</si>
  <si>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</si>
  <si>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</si>
  <si>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</si>
  <si>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</si>
  <si>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</si>
  <si>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</si>
  <si>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</si>
  <si>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</si>
  <si>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</si>
  <si>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</si>
  <si>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</si>
  <si>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</si>
  <si>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</si>
  <si>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</si>
  <si>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</si>
  <si>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</si>
  <si>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</si>
  <si>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</si>
  <si>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</si>
  <si>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</si>
  <si>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</si>
  <si>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</si>
  <si>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</si>
  <si>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</si>
  <si>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</si>
  <si>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</si>
  <si>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</si>
  <si>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</si>
  <si>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</si>
  <si>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</si>
  <si>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</si>
  <si>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</si>
  <si>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</si>
  <si>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</si>
  <si>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</si>
  <si>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</si>
  <si>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</si>
  <si>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</si>
  <si>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</si>
  <si>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</si>
  <si>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</si>
  <si>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</si>
  <si>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</si>
  <si>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</si>
  <si>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</si>
  <si>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</si>
  <si>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</si>
  <si>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</si>
  <si>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</si>
  <si>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</si>
  <si>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</si>
  <si>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</si>
  <si>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</si>
  <si>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</si>
  <si>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</si>
  <si>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</si>
  <si>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</si>
  <si>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</si>
  <si>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</si>
  <si>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</si>
  <si>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</si>
  <si>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</si>
  <si>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</si>
  <si>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</si>
  <si>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</si>
  <si>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</si>
  <si>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</si>
  <si>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</si>
  <si>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</si>
  <si>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</si>
  <si>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</si>
  <si>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</si>
  <si>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</si>
  <si>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</si>
  <si>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</si>
  <si>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</si>
  <si>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</si>
  <si>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</si>
  <si>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</si>
  <si>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</si>
  <si>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</si>
  <si>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</si>
  <si>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</si>
  <si>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</si>
  <si>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</si>
  <si>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</si>
  <si>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</si>
  <si>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</si>
  <si>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</si>
  <si>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</si>
  <si>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</si>
  <si>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</si>
  <si>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</si>
  <si>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</si>
  <si>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</si>
  <si>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</si>
  <si>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</si>
  <si>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</si>
  <si>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</si>
  <si>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</si>
  <si>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</si>
  <si>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</si>
  <si>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</si>
  <si>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</si>
  <si>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</si>
  <si>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</si>
  <si>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</si>
  <si>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</si>
  <si>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</si>
  <si>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</si>
  <si>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</si>
  <si>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</si>
  <si>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</si>
  <si>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</si>
  <si>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</si>
  <si>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</si>
  <si>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</si>
  <si>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</si>
  <si>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</si>
  <si>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</si>
  <si>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</si>
  <si>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</si>
  <si>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</si>
  <si>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</si>
  <si>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</si>
  <si>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</si>
  <si>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</si>
  <si>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</si>
  <si>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</si>
  <si>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</si>
  <si>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</si>
  <si>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</si>
  <si>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</si>
  <si>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</si>
  <si>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</si>
  <si>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</si>
  <si>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</si>
  <si>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</si>
  <si>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</si>
  <si>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</si>
  <si>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</si>
  <si>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</si>
  <si>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</si>
  <si>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</si>
  <si>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</si>
  <si>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</si>
  <si>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</si>
  <si>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</si>
  <si>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</si>
  <si>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</si>
  <si>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</si>
  <si>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</si>
  <si>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</si>
  <si>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</si>
  <si>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</si>
  <si>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</si>
  <si>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</si>
  <si>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</si>
  <si>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</si>
  <si>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</si>
  <si>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</si>
  <si>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</si>
  <si>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</si>
  <si>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</si>
  <si>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</si>
  <si>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</si>
  <si>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</si>
  <si>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</si>
  <si>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</si>
  <si>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</si>
  <si>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</si>
  <si>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</si>
  <si>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</si>
  <si>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</si>
  <si>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</si>
  <si>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</si>
  <si>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</si>
  <si>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</si>
  <si>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</si>
  <si>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</si>
  <si>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</si>
  <si>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</si>
  <si>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</si>
  <si>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</si>
  <si>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</si>
  <si>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</si>
  <si>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</si>
  <si>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</si>
  <si>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</si>
  <si>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</si>
  <si>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</si>
  <si>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</si>
  <si>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</si>
  <si>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</si>
  <si>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</si>
  <si>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</si>
  <si>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</si>
  <si>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</si>
  <si>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</si>
  <si>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</si>
  <si>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</si>
  <si>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</si>
  <si>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</si>
  <si>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</si>
  <si>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</si>
  <si>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</si>
  <si>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</si>
  <si>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</si>
  <si>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</si>
  <si>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</si>
  <si>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</si>
  <si>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</si>
  <si>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</si>
  <si>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</si>
  <si>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</si>
  <si>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</si>
  <si>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</si>
  <si>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</si>
  <si>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</si>
  <si>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</si>
  <si>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</si>
  <si>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</si>
  <si>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</si>
  <si>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</si>
  <si>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</si>
  <si>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</si>
  <si>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</si>
  <si>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</si>
  <si>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</si>
  <si>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</si>
  <si>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</si>
  <si>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</si>
  <si>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</si>
  <si>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</si>
  <si>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</si>
  <si>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</si>
  <si>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</si>
  <si>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</si>
  <si>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</si>
  <si>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</si>
  <si>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</si>
  <si>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</si>
  <si>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</si>
  <si>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</si>
  <si>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</si>
  <si>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</si>
  <si>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</si>
  <si>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</si>
  <si>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</si>
  <si>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</si>
  <si>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</si>
  <si>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</si>
  <si>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</si>
  <si>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</si>
  <si>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</si>
  <si>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</si>
  <si>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</si>
  <si>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</si>
  <si>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</si>
  <si>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</si>
  <si>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</si>
  <si>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</si>
  <si>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</si>
  <si>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</si>
  <si>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</si>
  <si>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</si>
  <si>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</si>
  <si>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</si>
  <si>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</si>
  <si>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</si>
  <si>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</si>
  <si>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</si>
  <si>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</si>
  <si>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</si>
  <si>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</si>
  <si>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</si>
  <si>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</si>
  <si>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</si>
  <si>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</si>
  <si>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</si>
  <si>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</si>
  <si>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</si>
  <si>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</si>
  <si>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</si>
  <si>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</si>
  <si>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</si>
  <si>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</si>
  <si>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</si>
  <si>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</si>
  <si>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</si>
  <si>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</si>
  <si>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</si>
  <si>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</si>
  <si>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</si>
  <si>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</si>
  <si>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</si>
  <si>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</si>
  <si>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</si>
  <si>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</si>
  <si>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</si>
  <si>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</si>
  <si>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</si>
  <si>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</si>
  <si>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</si>
  <si>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</si>
  <si>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</si>
  <si>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</si>
  <si>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</si>
  <si>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</si>
  <si>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</si>
  <si>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</si>
  <si>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</si>
  <si>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</si>
  <si>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</si>
  <si>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</si>
  <si>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</si>
  <si>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</si>
  <si>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</si>
  <si>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</si>
  <si>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</si>
  <si>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</si>
  <si>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</si>
  <si>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</si>
  <si>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</si>
  <si>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</si>
  <si>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</si>
  <si>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</si>
  <si>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</si>
  <si>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</si>
  <si>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</si>
  <si>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</si>
  <si>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</si>
  <si>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</si>
  <si>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</si>
  <si>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</si>
  <si>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</si>
  <si>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</si>
  <si>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</si>
  <si>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</si>
  <si>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</si>
  <si>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</si>
  <si>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</si>
  <si>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</si>
  <si>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</si>
  <si>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</si>
  <si>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</si>
  <si>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</si>
  <si>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</si>
  <si>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</si>
  <si>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</si>
  <si>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</si>
  <si>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</si>
  <si>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</si>
  <si>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</si>
  <si>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</si>
  <si>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</si>
  <si>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</si>
  <si>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</si>
  <si>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</si>
  <si>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</si>
  <si>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</si>
  <si>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</si>
  <si>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</si>
  <si>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</si>
  <si>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</si>
  <si>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</si>
  <si>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</si>
  <si>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</si>
  <si>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</si>
  <si>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</si>
  <si>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</si>
  <si>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</si>
  <si>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</si>
  <si>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</si>
  <si>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</si>
  <si>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</si>
  <si>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</si>
  <si>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</si>
  <si>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</si>
  <si>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</si>
  <si>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</si>
  <si>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</si>
  <si>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</si>
  <si>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</si>
  <si>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</si>
  <si>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</si>
  <si>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</si>
  <si>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</si>
  <si>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</si>
  <si>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</si>
  <si>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</si>
  <si>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</si>
  <si>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</si>
  <si>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</si>
  <si>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</si>
  <si>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</si>
  <si>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</si>
  <si>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</si>
  <si>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</si>
  <si>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</si>
  <si>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</si>
  <si>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</si>
  <si>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</si>
  <si>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</si>
  <si>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</si>
  <si>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</si>
  <si>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</si>
  <si>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</si>
  <si>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</si>
  <si>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</si>
  <si>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</si>
  <si>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</si>
  <si>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</si>
  <si>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</si>
  <si>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</si>
  <si>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</si>
  <si>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</si>
  <si>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</si>
  <si>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</si>
  <si>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</si>
  <si>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</si>
  <si>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</si>
  <si>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</si>
  <si>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</si>
  <si>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</si>
  <si>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</si>
  <si>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</si>
  <si>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</si>
  <si>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</si>
  <si>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</si>
  <si>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</si>
  <si>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</si>
  <si>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</si>
  <si>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</si>
  <si>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</si>
  <si>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</si>
  <si>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</si>
  <si>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</si>
  <si>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</si>
  <si>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</si>
  <si>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</si>
  <si>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</si>
  <si>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</si>
  <si>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</si>
  <si>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</si>
  <si>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</si>
  <si>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</si>
  <si>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</si>
  <si>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</si>
  <si>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</si>
  <si>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</si>
  <si>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</si>
  <si>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</si>
  <si>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</si>
  <si>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</si>
  <si>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</si>
  <si>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</si>
  <si>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</si>
  <si>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</si>
  <si>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</si>
  <si>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</si>
  <si>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</si>
  <si>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</si>
  <si>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</si>
  <si>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</si>
  <si>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</si>
  <si>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</si>
  <si>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</si>
  <si>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</si>
  <si>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</si>
  <si>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</si>
  <si>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</si>
  <si>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</si>
  <si>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</si>
  <si>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</si>
  <si>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</si>
  <si>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</si>
  <si>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</si>
  <si>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</si>
  <si>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</si>
  <si>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</si>
  <si>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</si>
  <si>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</si>
  <si>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</si>
  <si>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</si>
  <si>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</si>
  <si>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</si>
  <si>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</si>
  <si>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</si>
  <si>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</si>
  <si>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</si>
  <si>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</si>
  <si>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</si>
  <si>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</si>
  <si>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</si>
  <si>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</si>
  <si>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</si>
  <si>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</si>
  <si>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</si>
  <si>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</si>
  <si>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</si>
  <si>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</si>
  <si>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</si>
  <si>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</si>
  <si>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</si>
  <si>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</si>
  <si>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</si>
  <si>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</si>
  <si>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</si>
  <si>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</si>
  <si>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</si>
  <si>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</si>
  <si>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</si>
  <si>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</si>
  <si>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</si>
  <si>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</si>
  <si>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</si>
  <si>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</si>
  <si>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</si>
  <si>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</si>
  <si>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</si>
  <si>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</si>
  <si>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</si>
  <si>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</si>
  <si>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</si>
  <si>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</si>
  <si>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</si>
  <si>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</si>
  <si>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</si>
  <si>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</si>
  <si>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</si>
  <si>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</si>
  <si>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</si>
  <si>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</si>
  <si>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</si>
  <si>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</si>
  <si>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</si>
  <si>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</si>
  <si>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</si>
  <si>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</si>
  <si>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</si>
  <si>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</si>
  <si>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</si>
  <si>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</si>
  <si>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</si>
  <si>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</si>
  <si>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</si>
  <si>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</si>
  <si>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</si>
  <si>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</si>
  <si>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</si>
  <si>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</si>
  <si>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</si>
  <si>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</si>
  <si>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</si>
  <si>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</si>
  <si>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</si>
  <si>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</si>
  <si>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</si>
  <si>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</si>
  <si>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</si>
  <si>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</si>
  <si>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</si>
  <si>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</si>
  <si>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</si>
  <si>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</si>
  <si>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</si>
  <si>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</si>
  <si>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</si>
  <si>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</si>
  <si>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</si>
  <si>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</si>
  <si>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</si>
  <si>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</si>
  <si>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</si>
  <si>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</si>
  <si>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</si>
  <si>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</si>
  <si>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</si>
  <si>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</si>
  <si>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</si>
  <si>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</si>
  <si>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</si>
  <si>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</si>
  <si>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</si>
  <si>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</si>
  <si>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</si>
  <si>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</si>
  <si>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</si>
  <si>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</si>
  <si>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</si>
  <si>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</si>
  <si>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</si>
  <si>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</si>
  <si>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</si>
  <si>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</si>
  <si>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</si>
  <si>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</si>
  <si>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</si>
  <si>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</si>
  <si>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</si>
  <si>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</si>
  <si>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</si>
  <si>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</si>
  <si>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</si>
  <si>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</si>
  <si>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</si>
  <si>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</si>
  <si>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</si>
  <si>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</si>
  <si>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</si>
  <si>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</si>
  <si>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</si>
  <si>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</si>
  <si>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</si>
  <si>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</si>
  <si>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</si>
  <si>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</si>
  <si>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</si>
  <si>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</si>
  <si>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</si>
  <si>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</si>
  <si>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</si>
  <si>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</si>
  <si>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</si>
  <si>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</si>
  <si>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</si>
  <si>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</si>
  <si>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</si>
  <si>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</si>
  <si>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</si>
  <si>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</si>
  <si>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</si>
  <si>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</si>
  <si>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</si>
  <si>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</si>
  <si>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</si>
  <si>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</si>
  <si>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</si>
  <si>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</si>
  <si>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</si>
  <si>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</si>
  <si>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</si>
  <si>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</si>
  <si>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</si>
  <si>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</si>
  <si>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</si>
  <si>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</si>
  <si>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</si>
  <si>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</si>
  <si>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</si>
  <si>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</si>
  <si>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</si>
  <si>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</si>
  <si>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</si>
  <si>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</si>
  <si>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</si>
  <si>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</si>
  <si>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</si>
  <si>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</si>
  <si>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</si>
  <si>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</si>
  <si>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</si>
  <si>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</si>
  <si>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</si>
  <si>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</si>
  <si>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</si>
  <si>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</si>
  <si>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</si>
  <si>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</si>
  <si>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</si>
  <si>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</si>
  <si>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</si>
  <si>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</si>
  <si>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</si>
  <si>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</si>
  <si>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</si>
  <si>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</si>
  <si>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</si>
  <si>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</si>
  <si>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</si>
  <si>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</si>
  <si>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</si>
  <si>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</si>
  <si>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</si>
  <si>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</si>
  <si>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</si>
  <si>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</si>
  <si>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</si>
  <si>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</si>
  <si>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</si>
  <si>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</si>
  <si>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</si>
  <si>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</si>
  <si>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</si>
  <si>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</si>
  <si>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</si>
  <si>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</si>
  <si>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</si>
  <si>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</si>
  <si>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</si>
  <si>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</si>
  <si>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</si>
  <si>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</si>
  <si>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</si>
  <si>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</si>
  <si>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</si>
  <si>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</si>
  <si>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</si>
  <si>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</si>
  <si>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</si>
  <si>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</si>
  <si>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</si>
  <si>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</si>
  <si>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</si>
  <si>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</si>
  <si>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</si>
  <si>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</si>
  <si>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</si>
  <si>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</si>
  <si>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</si>
  <si>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</si>
  <si>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</si>
  <si>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</si>
  <si>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</si>
  <si>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</si>
  <si>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</si>
  <si>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</si>
  <si>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</si>
  <si>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</si>
  <si>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</si>
  <si>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</si>
  <si>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</si>
  <si>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</si>
  <si>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</si>
  <si>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</si>
  <si>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</si>
  <si>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</si>
  <si>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</si>
  <si>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</si>
  <si>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</si>
  <si>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</si>
  <si>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</si>
  <si>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</si>
  <si>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</si>
  <si>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</si>
  <si>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</si>
  <si>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</si>
  <si>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</si>
  <si>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</si>
  <si>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</si>
  <si>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</si>
  <si>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</si>
  <si>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</si>
  <si>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</si>
  <si>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</si>
  <si>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</si>
  <si>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</si>
  <si>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</si>
  <si>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</si>
  <si>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</si>
  <si>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</si>
  <si>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</si>
  <si>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</si>
  <si>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</si>
  <si>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</si>
  <si>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</si>
  <si>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</si>
  <si>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</si>
  <si>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</si>
  <si>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</si>
  <si>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</si>
  <si>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</si>
  <si>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</si>
  <si>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</si>
  <si>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</si>
  <si>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</si>
  <si>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</si>
  <si>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</si>
  <si>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</si>
  <si>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</si>
  <si>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</si>
  <si>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</si>
  <si>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</si>
  <si>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</si>
  <si>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</si>
  <si>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</si>
  <si>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</si>
  <si>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</si>
  <si>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</si>
  <si>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</si>
  <si>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</si>
  <si>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</si>
  <si>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</si>
  <si>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</si>
  <si>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</si>
  <si>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</si>
  <si>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</si>
  <si>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</si>
  <si>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</si>
  <si>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</si>
  <si>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</si>
  <si>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</si>
  <si>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</si>
  <si>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</si>
  <si>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</si>
  <si>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</si>
  <si>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</si>
  <si>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</si>
  <si>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</si>
  <si>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</si>
  <si>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</si>
  <si>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</si>
  <si>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</si>
  <si>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</si>
  <si>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</si>
  <si>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</si>
  <si>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</si>
  <si>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</si>
  <si>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</si>
  <si>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</si>
  <si>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</si>
  <si>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</si>
  <si>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</si>
  <si>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</si>
  <si>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</si>
  <si>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</si>
  <si>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</si>
  <si>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</si>
  <si>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</si>
  <si>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</si>
  <si>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</si>
  <si>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</si>
  <si>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</si>
  <si>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</si>
  <si>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</si>
  <si>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</si>
  <si>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</si>
  <si>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</si>
  <si>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</si>
  <si>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</si>
  <si>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</si>
  <si>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</si>
  <si>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</si>
  <si>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</si>
  <si>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</si>
  <si>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</si>
  <si>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</si>
  <si>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</si>
  <si>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</si>
  <si>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</si>
  <si>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</si>
  <si>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</si>
  <si>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</si>
  <si>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</si>
  <si>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</si>
  <si>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</si>
  <si>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</si>
  <si>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</si>
  <si>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</si>
  <si>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</si>
  <si>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</si>
  <si>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</si>
  <si>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</si>
  <si>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</si>
  <si>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</si>
  <si>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</si>
  <si>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</si>
  <si>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</si>
  <si>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</si>
  <si>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</si>
  <si>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</si>
  <si>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</si>
  <si>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</si>
  <si>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</si>
  <si>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</si>
  <si>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</si>
  <si>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</si>
  <si>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</si>
  <si>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</si>
  <si>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</si>
  <si>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</si>
  <si>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</si>
  <si>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</si>
  <si>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</si>
  <si>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</si>
  <si>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</si>
  <si>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</si>
  <si>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</si>
  <si>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</si>
  <si>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</si>
  <si>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</si>
  <si>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</si>
  <si>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</si>
  <si>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</si>
  <si>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</si>
  <si>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</si>
  <si>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</si>
  <si>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</si>
  <si>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</si>
  <si>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</si>
  <si>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</si>
  <si>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</si>
  <si>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</si>
  <si>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</si>
  <si>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</si>
  <si>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</si>
  <si>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</si>
  <si>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</si>
  <si>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</si>
  <si>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</si>
  <si>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</si>
  <si>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</si>
  <si>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</si>
  <si>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</si>
  <si>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</si>
  <si>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</si>
  <si>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</si>
  <si>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</si>
  <si>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</si>
  <si>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</si>
  <si>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</si>
  <si>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</si>
  <si>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</si>
  <si>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</si>
  <si>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</si>
  <si>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</si>
  <si>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</si>
  <si>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</si>
  <si>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</si>
  <si>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</si>
  <si>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</si>
  <si>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</si>
  <si>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</si>
  <si>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</si>
  <si>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</si>
  <si>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</si>
  <si>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</si>
  <si>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</si>
  <si>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</si>
  <si>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</si>
  <si>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</si>
  <si>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</si>
  <si>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</si>
  <si>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</si>
  <si>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</si>
  <si>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</si>
  <si>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</si>
  <si>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</si>
  <si>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</si>
  <si>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</si>
  <si>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</si>
  <si>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</si>
  <si>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</si>
  <si>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</si>
  <si>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</si>
  <si>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</si>
  <si>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</si>
  <si>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</si>
  <si>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</si>
  <si>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</si>
  <si>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</si>
  <si>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</si>
  <si>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</si>
  <si>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</si>
  <si>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</si>
  <si>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</si>
  <si>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</si>
  <si>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</si>
  <si>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</si>
  <si>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</si>
  <si>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</si>
  <si>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</si>
  <si>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</si>
  <si>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</si>
  <si>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</si>
  <si>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</si>
  <si>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</si>
  <si>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</si>
  <si>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</si>
  <si>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</si>
  <si>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</si>
  <si>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</si>
  <si>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</si>
  <si>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</si>
  <si>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</si>
  <si>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</si>
  <si>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</si>
  <si>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</si>
  <si>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</si>
  <si>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</si>
  <si>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</si>
  <si>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</si>
  <si>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</si>
  <si>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</si>
  <si>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</si>
  <si>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</si>
  <si>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</si>
  <si>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</si>
  <si>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</si>
  <si>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</si>
  <si>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</si>
  <si>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</si>
  <si>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</si>
  <si>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</si>
  <si>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</si>
  <si>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</si>
  <si>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</si>
  <si>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</si>
  <si>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</si>
  <si>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</si>
  <si>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</si>
  <si>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</si>
  <si>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</si>
  <si>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</si>
  <si>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</si>
  <si>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</si>
  <si>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</si>
  <si>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</si>
  <si>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</si>
  <si>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</si>
  <si>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</si>
  <si>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</si>
  <si>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</si>
  <si>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</si>
  <si>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</si>
  <si>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</si>
  <si>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</si>
  <si>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</si>
  <si>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</si>
  <si>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</si>
  <si>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</si>
  <si>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</si>
  <si>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</si>
  <si>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</si>
  <si>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</si>
  <si>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</si>
  <si>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</si>
  <si>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</si>
  <si>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</si>
  <si>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</si>
  <si>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</si>
  <si>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</si>
  <si>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</si>
  <si>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</si>
  <si>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</si>
  <si>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</si>
  <si>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</si>
  <si>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</si>
  <si>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</si>
  <si>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</si>
  <si>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</si>
  <si>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</si>
  <si>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</si>
  <si>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</si>
  <si>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</si>
  <si>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</si>
  <si>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</si>
  <si>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</si>
  <si>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</si>
  <si>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</si>
  <si>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</si>
  <si>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</si>
  <si>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</si>
  <si>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</si>
  <si>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</si>
  <si>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</si>
  <si>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</si>
  <si>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</si>
  <si>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</si>
  <si>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</si>
  <si>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</si>
  <si>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</si>
  <si>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</si>
  <si>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</si>
  <si>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</si>
  <si>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</si>
  <si>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</si>
  <si>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</si>
  <si>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</si>
  <si>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</si>
  <si>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</si>
  <si>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</si>
  <si>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</si>
  <si>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</si>
  <si>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</si>
  <si>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</si>
  <si>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</si>
  <si>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</si>
  <si>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</si>
  <si>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</si>
  <si>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</si>
  <si>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</si>
  <si>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</si>
  <si>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</si>
  <si>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</si>
  <si>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</si>
  <si>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</si>
  <si>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</si>
  <si>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</si>
  <si>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</si>
  <si>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</si>
  <si>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</si>
  <si>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</si>
  <si>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</si>
  <si>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</si>
  <si>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</si>
  <si>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</si>
  <si>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</si>
  <si>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</si>
  <si>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</si>
  <si>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</si>
  <si>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</si>
  <si>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</si>
  <si>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</si>
  <si>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</si>
  <si>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</si>
  <si>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</si>
  <si>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</si>
  <si>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</si>
  <si>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</si>
  <si>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</si>
  <si>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</si>
  <si>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</si>
  <si>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</si>
  <si>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</si>
  <si>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</si>
  <si>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</si>
  <si>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</si>
  <si>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</si>
  <si>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</si>
  <si>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</si>
  <si>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</si>
  <si>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</si>
  <si>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</si>
  <si>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</si>
  <si>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</si>
  <si>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</si>
  <si>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</si>
  <si>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</si>
  <si>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</si>
  <si>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</si>
  <si>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</si>
  <si>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</si>
  <si>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</si>
  <si>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</si>
  <si>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</si>
  <si>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</si>
  <si>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</si>
  <si>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</si>
  <si>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</si>
  <si>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</si>
  <si>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</si>
  <si>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</si>
  <si>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</si>
  <si>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</si>
  <si>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</si>
  <si>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</si>
  <si>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</si>
  <si>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</si>
  <si>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</si>
  <si>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</si>
  <si>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</si>
  <si>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</si>
  <si>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</si>
  <si>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</si>
  <si>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</si>
  <si>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</si>
  <si>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</si>
  <si>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</si>
  <si>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</si>
  <si>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</si>
  <si>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</si>
  <si>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</si>
  <si>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</si>
  <si>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</si>
  <si>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</si>
  <si>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</si>
  <si>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</si>
  <si>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</si>
  <si>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</si>
  <si>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</si>
  <si>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</si>
  <si>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</si>
  <si>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</si>
  <si>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</si>
  <si>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</si>
  <si>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</si>
  <si>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</si>
  <si>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</si>
  <si>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</si>
  <si>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</si>
  <si>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</si>
  <si>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</si>
  <si>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</si>
  <si>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</si>
  <si>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</si>
  <si>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</si>
  <si>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</si>
  <si>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</si>
  <si>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</si>
  <si>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</si>
  <si>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</si>
  <si>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</si>
  <si>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</si>
  <si>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</si>
  <si>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</si>
  <si>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</si>
  <si>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</si>
  <si>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</si>
  <si>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</si>
  <si>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</si>
  <si>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</si>
  <si>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</si>
  <si>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</si>
  <si>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</si>
  <si>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</si>
  <si>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</si>
  <si>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</si>
  <si>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</si>
  <si>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</si>
  <si>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</si>
  <si>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</si>
  <si>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</si>
  <si>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</si>
  <si>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</si>
  <si>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</si>
  <si>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</si>
  <si>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</si>
  <si>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</si>
  <si>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</si>
  <si>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</si>
  <si>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</si>
  <si>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</si>
  <si>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</si>
  <si>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</si>
  <si>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</si>
  <si>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</si>
  <si>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</si>
  <si>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</si>
  <si>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</si>
  <si>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</si>
  <si>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</si>
  <si>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</si>
  <si>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</si>
  <si>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</si>
  <si>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</si>
  <si>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</si>
  <si>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</si>
  <si>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</si>
  <si>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</si>
  <si>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</si>
  <si>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</si>
  <si>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</si>
  <si>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</si>
  <si>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</si>
  <si>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</si>
  <si>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</si>
  <si>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</si>
  <si>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</si>
  <si>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</si>
  <si>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</si>
  <si>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</si>
  <si>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</si>
  <si>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</si>
  <si>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</si>
  <si>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</si>
  <si>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</si>
  <si>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</si>
  <si>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</si>
  <si>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</si>
  <si>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</si>
  <si>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</si>
  <si>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</si>
  <si>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</si>
  <si>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</si>
  <si>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</si>
  <si>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</si>
  <si>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</si>
  <si>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</si>
  <si>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</si>
  <si>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</si>
  <si>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</si>
  <si>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</si>
  <si>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</si>
  <si>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</si>
  <si>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</si>
  <si>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</si>
  <si>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</si>
  <si>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</si>
  <si>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</si>
  <si>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</si>
  <si>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</si>
  <si>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</si>
  <si>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</si>
  <si>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</si>
  <si>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</si>
  <si>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</si>
  <si>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</si>
  <si>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</si>
  <si>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</si>
  <si>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</si>
  <si>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</si>
  <si>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</si>
  <si>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</si>
  <si>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</si>
  <si>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</si>
  <si>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</si>
  <si>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</si>
  <si>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</si>
  <si>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</si>
  <si>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</si>
  <si>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</si>
  <si>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</si>
  <si>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</si>
  <si>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</si>
  <si>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</si>
  <si>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</si>
  <si>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</si>
  <si>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</si>
  <si>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</si>
  <si>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</si>
  <si>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</si>
  <si>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</si>
  <si>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</si>
  <si>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</si>
  <si>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</si>
  <si>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</si>
  <si>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</si>
  <si>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</si>
  <si>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</si>
  <si>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</si>
  <si>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</si>
  <si>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</si>
  <si>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</si>
  <si>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</si>
  <si>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</si>
  <si>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</si>
  <si>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</si>
  <si>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</si>
  <si>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</si>
  <si>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</si>
  <si>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</si>
  <si>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</si>
  <si>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</si>
  <si>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</si>
  <si>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</si>
  <si>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</si>
  <si>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</si>
  <si>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</si>
  <si>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</si>
  <si>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</si>
  <si>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</si>
  <si>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</si>
  <si>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</si>
  <si>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</si>
  <si>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</si>
  <si>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</si>
  <si>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</si>
  <si>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</si>
  <si>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</si>
  <si>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</si>
  <si>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</si>
  <si>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</si>
  <si>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</si>
  <si>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</si>
  <si>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</si>
  <si>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</si>
  <si>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</si>
  <si>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</si>
  <si>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</si>
  <si>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</si>
  <si>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</si>
  <si>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</si>
  <si>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</si>
  <si>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</si>
  <si>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</si>
  <si>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</si>
  <si>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</si>
  <si>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</si>
  <si>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</si>
  <si>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</si>
  <si>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</si>
  <si>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</si>
  <si>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</si>
  <si>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</si>
  <si>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</si>
  <si>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</si>
  <si>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</si>
  <si>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</si>
  <si>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</si>
  <si>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</si>
  <si>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</si>
  <si>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</si>
  <si>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</si>
  <si>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</si>
  <si>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</si>
  <si>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</si>
  <si>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</si>
  <si>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</si>
  <si>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</si>
  <si>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</si>
  <si>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</si>
  <si>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</si>
  <si>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</si>
  <si>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</si>
  <si>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</si>
  <si>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</si>
  <si>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</si>
  <si>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</si>
  <si>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</si>
  <si>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</si>
  <si>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</si>
  <si>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</si>
  <si>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</si>
  <si>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</si>
  <si>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</si>
  <si>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</si>
  <si>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</si>
  <si>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</si>
  <si>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</si>
  <si>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</si>
  <si>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</si>
  <si>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</si>
  <si>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</si>
  <si>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</si>
  <si>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</si>
  <si>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</si>
  <si>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</si>
  <si>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</si>
  <si>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</si>
  <si>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</si>
  <si>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</si>
  <si>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</si>
  <si>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</si>
  <si>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</si>
  <si>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</si>
  <si>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</si>
  <si>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</si>
  <si>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</si>
  <si>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</si>
  <si>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</si>
  <si>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</si>
  <si>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</si>
  <si>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</si>
  <si>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</si>
  <si>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</si>
  <si>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</si>
  <si>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</si>
  <si>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</si>
  <si>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</si>
  <si>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</si>
  <si>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</si>
  <si>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</si>
  <si>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</si>
  <si>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</si>
  <si>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</si>
  <si>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</si>
  <si>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</si>
  <si>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</si>
  <si>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</si>
  <si>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</si>
  <si>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</si>
  <si>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</si>
  <si>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</si>
  <si>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</si>
  <si>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</si>
  <si>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</si>
  <si>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</si>
  <si>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</si>
  <si>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</si>
  <si>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</si>
  <si>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</si>
  <si>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</si>
  <si>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</si>
  <si>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</si>
  <si>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</si>
  <si>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</si>
  <si>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</si>
  <si>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</si>
  <si>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</si>
  <si>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</si>
  <si>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</si>
  <si>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</si>
  <si>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</si>
  <si>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</si>
  <si>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</si>
  <si>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</si>
  <si>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</si>
  <si>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</si>
  <si>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</si>
  <si>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</si>
  <si>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</si>
  <si>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</si>
  <si>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</si>
  <si>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</si>
  <si>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</si>
  <si>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</si>
  <si>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</si>
  <si>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</si>
  <si>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</si>
  <si>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</si>
  <si>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</si>
  <si>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</si>
  <si>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</si>
  <si>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</si>
  <si>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</si>
  <si>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</si>
  <si>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</si>
  <si>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</si>
  <si>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</si>
  <si>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</si>
  <si>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</si>
  <si>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</si>
  <si>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</si>
  <si>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</si>
  <si>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</si>
  <si>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</si>
  <si>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</si>
  <si>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</si>
  <si>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</si>
  <si>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</si>
  <si>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</si>
  <si>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</si>
  <si>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</si>
  <si>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</si>
  <si>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</si>
  <si>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</si>
  <si>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</si>
  <si>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</si>
  <si>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</si>
  <si>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</si>
  <si>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</si>
  <si>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</si>
  <si>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</si>
  <si>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</si>
  <si>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</si>
  <si>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</si>
  <si>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</si>
  <si>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</si>
  <si>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</si>
  <si>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</si>
  <si>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</si>
  <si>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</si>
  <si>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</si>
  <si>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</si>
  <si>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</si>
  <si>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</si>
  <si>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</si>
  <si>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</si>
  <si>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</si>
  <si>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</si>
  <si>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</si>
  <si>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</si>
  <si>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</si>
  <si>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</si>
  <si>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</si>
  <si>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</si>
  <si>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</si>
  <si>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</si>
  <si>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</si>
  <si>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</si>
  <si>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</si>
  <si>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</si>
  <si>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</si>
  <si>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</si>
  <si>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</si>
  <si>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</si>
  <si>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</si>
  <si>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</si>
  <si>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</si>
  <si>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</si>
  <si>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</si>
  <si>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</si>
  <si>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</si>
  <si>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</si>
  <si>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</si>
  <si>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</si>
  <si>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</si>
  <si>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</si>
  <si>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</si>
  <si>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</si>
  <si>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</si>
  <si>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</si>
  <si>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</si>
  <si>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</si>
  <si>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</si>
  <si>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</si>
  <si>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</si>
  <si>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</si>
  <si>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</si>
  <si>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</si>
  <si>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</si>
  <si>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</si>
  <si>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</si>
  <si>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</si>
  <si>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</si>
  <si>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</si>
  <si>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</si>
  <si>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</si>
  <si>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</si>
  <si>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</si>
  <si>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</si>
  <si>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</si>
  <si>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</si>
  <si>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</si>
  <si>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</si>
  <si>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</si>
  <si>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</si>
  <si>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</si>
  <si>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</si>
  <si>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</si>
  <si>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</si>
  <si>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</si>
  <si>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</si>
  <si>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</si>
  <si>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</si>
  <si>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</si>
  <si>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</si>
  <si>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</si>
  <si>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</si>
  <si>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</si>
  <si>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</si>
  <si>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</si>
  <si>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</si>
  <si>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</si>
  <si>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</si>
  <si>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</si>
  <si>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</si>
  <si>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</si>
  <si>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</si>
  <si>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</si>
  <si>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</si>
  <si>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</si>
  <si>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</si>
  <si>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</si>
  <si>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</si>
  <si>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</si>
  <si>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</si>
  <si>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</si>
  <si>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</si>
  <si>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</si>
  <si>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</si>
  <si>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</si>
  <si>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</si>
  <si>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</si>
  <si>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</si>
  <si>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</si>
  <si>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</si>
  <si>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</si>
  <si>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</si>
  <si>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</si>
  <si>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</si>
  <si>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</si>
  <si>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</si>
  <si>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</si>
  <si>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</si>
  <si>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</si>
  <si>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</si>
  <si>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</si>
  <si>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</si>
  <si>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</si>
  <si>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</si>
  <si>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</si>
  <si>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</si>
  <si>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</si>
  <si>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</si>
  <si>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</si>
  <si>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</si>
  <si>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</si>
  <si>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</si>
  <si>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</si>
  <si>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</si>
  <si>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</si>
  <si>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</si>
  <si>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</si>
  <si>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</si>
  <si>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</si>
  <si>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</si>
  <si>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</si>
  <si>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</si>
  <si>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</si>
  <si>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</si>
  <si>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</si>
  <si>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</si>
  <si>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</si>
  <si>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</si>
  <si>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</si>
  <si>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</si>
  <si>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</si>
  <si>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</si>
  <si>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</si>
  <si>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</si>
  <si>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</si>
  <si>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</si>
  <si>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</si>
  <si>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</si>
  <si>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</si>
  <si>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</si>
  <si>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</si>
  <si>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</si>
  <si>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</si>
  <si>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</si>
  <si>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</si>
  <si>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</si>
  <si>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</si>
  <si>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</si>
  <si>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</si>
  <si>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</si>
  <si>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</si>
  <si>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</si>
  <si>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</si>
  <si>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</si>
  <si>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</si>
  <si>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</si>
  <si>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</si>
  <si>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</si>
  <si>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</si>
  <si>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</si>
  <si>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</si>
  <si>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</si>
  <si>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</si>
  <si>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</si>
  <si>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</si>
  <si>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</si>
  <si>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</si>
  <si>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</si>
  <si>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</si>
  <si>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</si>
  <si>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</si>
  <si>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</si>
  <si>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</si>
  <si>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</si>
  <si>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</si>
  <si>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</si>
  <si>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</si>
  <si>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</si>
  <si>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</si>
  <si>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</si>
  <si>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</si>
  <si>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</si>
  <si>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</si>
  <si>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</si>
  <si>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</si>
  <si>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</si>
  <si>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</si>
  <si>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</si>
  <si>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</si>
  <si>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</si>
  <si>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</si>
  <si>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</si>
  <si>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</si>
  <si>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</si>
  <si>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</si>
  <si>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</si>
  <si>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</si>
  <si>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</si>
  <si>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</si>
  <si>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</si>
  <si>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</si>
  <si>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</si>
  <si>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</si>
  <si>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</si>
  <si>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</si>
  <si>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</si>
  <si>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</si>
  <si>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</si>
  <si>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</si>
  <si>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</si>
  <si>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</si>
  <si>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</si>
  <si>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</si>
  <si>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</si>
  <si>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</si>
  <si>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</si>
  <si>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</si>
  <si>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</si>
  <si>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</si>
  <si>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</si>
  <si>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</si>
  <si>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</si>
  <si>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</si>
  <si>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</si>
  <si>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</si>
  <si>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</si>
  <si>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</si>
  <si>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</si>
  <si>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</si>
  <si>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</si>
  <si>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</si>
  <si>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</si>
  <si>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</si>
  <si>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</si>
  <si>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</si>
  <si>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</si>
  <si>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</si>
  <si>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</si>
  <si>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</si>
  <si>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</si>
  <si>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</si>
  <si>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</si>
  <si>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</si>
  <si>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</si>
  <si>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</si>
  <si>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</si>
  <si>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</si>
  <si>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</si>
  <si>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</si>
  <si>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</si>
  <si>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</si>
  <si>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</si>
  <si>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</si>
  <si>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</si>
  <si>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</si>
  <si>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</si>
  <si>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</si>
  <si>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</si>
  <si>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</si>
  <si>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</si>
  <si>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</si>
  <si>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</si>
  <si>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</si>
  <si>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</si>
  <si>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</si>
  <si>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</si>
  <si>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</si>
  <si>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</si>
  <si>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</si>
  <si>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</si>
  <si>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</si>
  <si>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</si>
  <si>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</si>
  <si>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</si>
  <si>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</si>
  <si>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</si>
  <si>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</si>
  <si>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</si>
  <si>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</si>
  <si>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</si>
  <si>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</si>
  <si>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</si>
  <si>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</si>
  <si>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</si>
  <si>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</si>
  <si>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</si>
  <si>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</si>
  <si>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</si>
  <si>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</si>
  <si>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</si>
  <si>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</si>
  <si>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</si>
  <si>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</si>
  <si>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</si>
  <si>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</si>
  <si>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</si>
  <si>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</si>
  <si>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</si>
  <si>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</si>
  <si>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</si>
  <si>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</si>
  <si>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</si>
  <si>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</si>
  <si>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</si>
  <si>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</si>
  <si>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</si>
  <si>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</si>
  <si>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</si>
  <si>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</si>
  <si>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</si>
  <si>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</si>
  <si>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</si>
  <si>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</si>
  <si>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</si>
  <si>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</si>
  <si>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</si>
  <si>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</si>
  <si>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</si>
  <si>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</si>
  <si>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</si>
  <si>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</si>
  <si>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</si>
  <si>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</si>
  <si>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</si>
  <si>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</si>
  <si>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</si>
  <si>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</si>
  <si>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</si>
  <si>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</si>
  <si>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</si>
  <si>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</si>
  <si>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</si>
  <si>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</si>
  <si>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</si>
  <si>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</si>
  <si>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</si>
  <si>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</si>
  <si>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</si>
  <si>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</si>
  <si>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</si>
  <si>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</si>
  <si>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</si>
  <si>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</si>
  <si>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</si>
  <si>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</si>
  <si>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</si>
  <si>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</si>
  <si>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</si>
  <si>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</si>
  <si>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</si>
  <si>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</si>
  <si>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</si>
  <si>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</si>
  <si>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</si>
  <si>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</si>
  <si>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</si>
  <si>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</si>
  <si>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</si>
  <si>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</si>
  <si>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</si>
  <si>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</si>
  <si>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</si>
  <si>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</si>
  <si>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</si>
  <si>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</si>
  <si>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</si>
  <si>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</si>
  <si>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</si>
  <si>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</si>
  <si>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</si>
  <si>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</si>
  <si>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</si>
  <si>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</si>
  <si>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</si>
  <si>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</si>
  <si>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</si>
  <si>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</si>
  <si>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</si>
  <si>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</si>
  <si>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</si>
  <si>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</si>
  <si>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</si>
  <si>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</si>
  <si>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</si>
  <si>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</si>
  <si>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</si>
  <si>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</si>
  <si>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</si>
  <si>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</si>
  <si>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</si>
  <si>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</si>
  <si>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</si>
  <si>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</si>
  <si>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</si>
  <si>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</si>
  <si>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</si>
  <si>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</si>
  <si>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</si>
  <si>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</si>
  <si>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</si>
  <si>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</si>
  <si>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</si>
  <si>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</si>
  <si>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</si>
  <si>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</si>
  <si>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</si>
  <si>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</si>
  <si>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</si>
  <si>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</si>
  <si>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</si>
  <si>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</si>
  <si>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</si>
  <si>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</si>
  <si>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</si>
  <si>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</si>
  <si>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</si>
  <si>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</si>
  <si>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</si>
  <si>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</si>
  <si>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</si>
  <si>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</si>
  <si>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</si>
  <si>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</si>
  <si>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</si>
  <si>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</si>
  <si>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</si>
  <si>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</si>
  <si>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</si>
  <si>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</si>
  <si>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</si>
  <si>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</si>
  <si>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</si>
  <si>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</si>
  <si>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</si>
  <si>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</si>
  <si>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</si>
  <si>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</si>
  <si>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</si>
  <si>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</si>
  <si>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</si>
  <si>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</si>
  <si>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</si>
  <si>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</si>
  <si>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</si>
  <si>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</si>
  <si>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</si>
  <si>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</si>
  <si>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</si>
  <si>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</si>
  <si>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</si>
  <si>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</si>
  <si>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</si>
  <si>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</si>
  <si>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</si>
  <si>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</si>
  <si>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</si>
  <si>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</si>
  <si>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</si>
  <si>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</si>
  <si>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</si>
  <si>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</si>
  <si>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</si>
  <si>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</si>
  <si>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</si>
  <si>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</si>
  <si>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</si>
  <si>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</si>
  <si>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</si>
  <si>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</si>
  <si>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</si>
  <si>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</si>
  <si>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</si>
  <si>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</si>
  <si>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</si>
  <si>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</si>
  <si>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</si>
  <si>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</si>
  <si>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</si>
  <si>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</si>
  <si>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</si>
  <si>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</si>
  <si>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</si>
  <si>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</si>
  <si>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</si>
  <si>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</si>
  <si>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</si>
  <si>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</si>
  <si>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</si>
  <si>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</si>
  <si>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</si>
  <si>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</si>
  <si>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</si>
  <si>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</si>
  <si>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</si>
  <si>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</si>
  <si>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</si>
  <si>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</si>
  <si>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</si>
  <si>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</si>
  <si>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</si>
  <si>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</si>
  <si>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</si>
  <si>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</si>
  <si>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</si>
  <si>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</si>
  <si>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</si>
  <si>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</si>
  <si>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</si>
  <si>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</si>
  <si>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</si>
  <si>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</si>
  <si>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</si>
  <si>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</si>
  <si>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</si>
  <si>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</si>
  <si>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</si>
  <si>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</si>
  <si>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</si>
  <si>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</si>
  <si>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</si>
  <si>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</si>
  <si>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</si>
  <si>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</si>
  <si>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</si>
  <si>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</si>
  <si>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</si>
  <si>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</si>
  <si>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</si>
  <si>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</si>
  <si>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</si>
  <si>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</si>
  <si>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</si>
  <si>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</si>
  <si>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</si>
  <si>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</si>
  <si>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</si>
  <si>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</si>
  <si>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</si>
  <si>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</si>
  <si>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</si>
  <si>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</si>
  <si>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</si>
  <si>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</si>
  <si>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</si>
  <si>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</si>
  <si>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</si>
  <si>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</si>
  <si>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</si>
  <si>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</si>
  <si>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</si>
  <si>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</si>
  <si>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</si>
  <si>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</si>
  <si>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</si>
  <si>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</si>
  <si>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</si>
  <si>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</si>
  <si>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</si>
  <si>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</si>
  <si>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</si>
  <si>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</si>
  <si>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</si>
  <si>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</si>
  <si>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</si>
  <si>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</si>
  <si>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</si>
  <si>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</si>
  <si>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</si>
  <si>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</si>
  <si>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</si>
  <si>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</si>
  <si>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</si>
  <si>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</si>
  <si>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</si>
  <si>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</si>
  <si>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</si>
  <si>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</si>
  <si>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</si>
  <si>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</si>
  <si>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</si>
  <si>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</si>
  <si>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</si>
  <si>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</si>
  <si>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</si>
  <si>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</si>
  <si>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</si>
  <si>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</si>
  <si>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</si>
  <si>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</si>
  <si>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</si>
  <si>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</si>
  <si>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</si>
  <si>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</si>
  <si>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</si>
  <si>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</si>
  <si>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</si>
  <si>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</si>
  <si>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</si>
  <si>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</si>
  <si>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</si>
  <si>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</si>
  <si>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</si>
  <si>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</si>
  <si>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</si>
  <si>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</si>
  <si>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</si>
  <si>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</si>
  <si>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</si>
  <si>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</si>
  <si>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</si>
  <si>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</si>
  <si>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</si>
  <si>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</si>
  <si>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</si>
  <si>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</si>
  <si>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</si>
  <si>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</si>
  <si>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</si>
  <si>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</si>
  <si>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</si>
  <si>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</si>
  <si>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</si>
  <si>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</si>
  <si>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</si>
  <si>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</si>
  <si>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</si>
  <si>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</si>
  <si>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</si>
  <si>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</si>
  <si>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</si>
  <si>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</si>
  <si>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</si>
  <si>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</si>
  <si>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</si>
  <si>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</si>
  <si>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</si>
  <si>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</si>
  <si>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</si>
  <si>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</si>
  <si>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</si>
  <si>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</si>
  <si>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</si>
  <si>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</si>
  <si>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</si>
  <si>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</si>
  <si>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</si>
  <si>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</si>
  <si>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</si>
  <si>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</si>
  <si>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</si>
  <si>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</si>
  <si>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</si>
  <si>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</si>
  <si>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</si>
  <si>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</si>
  <si>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</si>
  <si>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</si>
  <si>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</si>
  <si>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</si>
  <si>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</si>
  <si>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</si>
  <si>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</si>
  <si>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</si>
  <si>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</si>
  <si>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</si>
  <si>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</si>
  <si>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</si>
  <si>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</si>
  <si>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</si>
  <si>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</si>
  <si>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</si>
  <si>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</si>
  <si>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</si>
  <si>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</si>
  <si>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</si>
  <si>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</si>
  <si>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</si>
  <si>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</si>
  <si>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</si>
  <si>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</si>
  <si>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</si>
  <si>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</si>
  <si>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</si>
  <si>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</si>
  <si>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</si>
  <si>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</si>
  <si>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</si>
  <si>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</si>
  <si>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</si>
  <si>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</si>
  <si>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</si>
  <si>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</si>
  <si>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</si>
  <si>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</si>
  <si>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</si>
  <si>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</si>
  <si>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</si>
  <si>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</si>
  <si>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</si>
  <si>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</si>
  <si>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</si>
  <si>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</si>
  <si>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</si>
  <si>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</si>
  <si>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</si>
  <si>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</si>
  <si>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</si>
  <si>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</si>
  <si>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</si>
  <si>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</si>
  <si>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</si>
  <si>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</si>
  <si>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</si>
  <si>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</si>
  <si>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</si>
  <si>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</si>
  <si>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</si>
  <si>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</si>
  <si>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</si>
  <si>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</si>
  <si>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</si>
  <si>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</si>
  <si>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</si>
  <si>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</si>
  <si>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</si>
  <si>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</si>
  <si>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</si>
  <si>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</si>
  <si>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</si>
  <si>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</si>
  <si>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</si>
  <si>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</si>
  <si>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</si>
  <si>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</si>
  <si>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</si>
  <si>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</si>
  <si>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</si>
  <si>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</si>
  <si>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</si>
  <si>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</si>
  <si>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</si>
  <si>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</si>
  <si>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</si>
  <si>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</si>
  <si>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</si>
  <si>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</si>
  <si>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</si>
  <si>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</si>
  <si>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</si>
  <si>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</si>
  <si>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</si>
  <si>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</si>
  <si>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</si>
  <si>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</si>
  <si>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</si>
  <si>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</si>
  <si>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</si>
  <si>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</si>
  <si>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</si>
  <si>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</si>
  <si>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</si>
  <si>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</si>
  <si>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</si>
  <si>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</si>
  <si>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</si>
  <si>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</si>
  <si>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</si>
  <si>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</si>
  <si>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</si>
  <si>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</si>
  <si>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</si>
  <si>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</si>
  <si>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</si>
  <si>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</si>
  <si>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</si>
  <si>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</si>
  <si>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</si>
  <si>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</si>
  <si>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</si>
  <si>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</si>
  <si>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</si>
  <si>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</si>
  <si>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</si>
  <si>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</si>
  <si>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</si>
  <si>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</si>
  <si>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</si>
  <si>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</si>
  <si>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</si>
  <si>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</si>
  <si>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</si>
  <si>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</si>
  <si>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</si>
  <si>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</si>
  <si>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</si>
  <si>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</si>
  <si>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</si>
  <si>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</si>
  <si>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</si>
  <si>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</si>
  <si>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</si>
  <si>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</si>
  <si>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</si>
  <si>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</si>
  <si>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</si>
  <si>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</si>
  <si>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</si>
  <si>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</si>
  <si>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</si>
  <si>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</si>
  <si>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</si>
  <si>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</si>
  <si>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</si>
  <si>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</si>
  <si>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</si>
  <si>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</si>
  <si>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</si>
  <si>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</si>
  <si>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</si>
  <si>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</si>
  <si>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</si>
  <si>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</si>
  <si>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</si>
  <si>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</si>
  <si>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</si>
  <si>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</si>
  <si>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</si>
  <si>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</si>
  <si>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</si>
  <si>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</si>
  <si>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</si>
  <si>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</si>
  <si>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</si>
  <si>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</si>
  <si>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</si>
  <si>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</si>
  <si>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</si>
  <si>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</si>
  <si>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</si>
  <si>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</si>
  <si>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</si>
  <si>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</si>
  <si>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</si>
  <si>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</si>
  <si>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</si>
  <si>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</si>
  <si>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</si>
  <si>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</si>
  <si>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</si>
  <si>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</si>
  <si>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</si>
  <si>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</si>
  <si>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</si>
  <si>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</si>
  <si>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</si>
  <si>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</si>
  <si>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</si>
  <si>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</si>
  <si>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</si>
  <si>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</si>
  <si>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</si>
  <si>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</si>
  <si>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</si>
  <si>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</si>
  <si>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</si>
  <si>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</si>
  <si>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</si>
  <si>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</si>
  <si>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</si>
  <si>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</si>
  <si>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</si>
  <si>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</si>
  <si>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</si>
  <si>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</si>
  <si>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</si>
  <si>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</si>
  <si>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</si>
  <si>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</si>
  <si>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</si>
  <si>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</si>
  <si>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</si>
  <si>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</si>
  <si>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</si>
  <si>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</si>
  <si>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</si>
  <si>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</si>
  <si>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</si>
  <si>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</si>
  <si>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</si>
  <si>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</si>
  <si>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</si>
  <si>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</si>
  <si>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</si>
  <si>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</si>
  <si>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</si>
  <si>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</si>
  <si>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</si>
  <si>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</si>
  <si>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</si>
  <si>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</si>
  <si>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</si>
  <si>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</si>
  <si>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</si>
  <si>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</si>
  <si>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</si>
  <si>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</si>
  <si>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</si>
  <si>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</si>
  <si>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</si>
  <si>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</si>
  <si>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</si>
  <si>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</si>
  <si>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</si>
  <si>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</si>
  <si>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</si>
  <si>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</si>
  <si>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</si>
  <si>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</si>
  <si>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</si>
  <si>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</si>
  <si>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</si>
  <si>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</si>
  <si>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</si>
  <si>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</si>
  <si>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</si>
  <si>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</si>
  <si>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</si>
  <si>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</si>
  <si>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</si>
  <si>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</si>
  <si>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</si>
  <si>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</si>
  <si>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</si>
  <si>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</si>
  <si>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</si>
  <si>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</si>
  <si>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</si>
  <si>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</si>
  <si>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</si>
  <si>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</si>
  <si>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</si>
  <si>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</si>
  <si>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</si>
  <si>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</si>
  <si>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</si>
  <si>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</si>
  <si>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</si>
  <si>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</si>
  <si>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</si>
  <si>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</si>
  <si>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</si>
  <si>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</si>
  <si>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</si>
  <si>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</si>
  <si>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</si>
  <si>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</si>
  <si>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</si>
  <si>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</si>
  <si>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</si>
  <si>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</si>
  <si>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</si>
  <si>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</si>
  <si>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</si>
  <si>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</si>
  <si>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</si>
  <si>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</si>
  <si>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</si>
  <si>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</si>
  <si>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</si>
  <si>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</si>
  <si>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</si>
  <si>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</si>
  <si>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</si>
  <si>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</si>
  <si>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</si>
  <si>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</si>
  <si>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</si>
  <si>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</si>
  <si>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</si>
  <si>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</si>
  <si>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</si>
  <si>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</si>
  <si>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</si>
  <si>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</si>
  <si>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</si>
  <si>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</si>
  <si>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</si>
  <si>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</si>
  <si>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</si>
  <si>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</si>
  <si>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</si>
  <si>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</si>
  <si>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</si>
  <si>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</si>
  <si>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</si>
  <si>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</si>
  <si>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</si>
  <si>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</si>
  <si>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</si>
  <si>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</si>
  <si>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</si>
  <si>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</si>
  <si>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</si>
  <si>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</si>
  <si>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</si>
  <si>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</si>
  <si>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</si>
  <si>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</si>
  <si>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</si>
  <si>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</si>
  <si>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</si>
  <si>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</si>
  <si>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</si>
  <si>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</si>
  <si>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</si>
  <si>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</si>
  <si>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</si>
  <si>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</si>
  <si>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</si>
  <si>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</si>
  <si>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</si>
  <si>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</si>
  <si>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</si>
  <si>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</si>
  <si>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</si>
  <si>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</si>
  <si>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</si>
  <si>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</si>
  <si>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</si>
  <si>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</si>
  <si>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</si>
  <si>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</si>
  <si>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</si>
  <si>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</si>
  <si>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</si>
  <si>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</si>
  <si>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</si>
  <si>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</si>
  <si>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</si>
  <si>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</si>
  <si>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</si>
  <si>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</si>
  <si>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</si>
  <si>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</si>
  <si>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</si>
  <si>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</si>
  <si>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</si>
  <si>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</si>
  <si>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</si>
  <si>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</si>
  <si>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</si>
  <si>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</si>
  <si>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</si>
  <si>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</si>
  <si>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</si>
  <si>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</si>
  <si>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</si>
  <si>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</si>
  <si>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</si>
  <si>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</si>
  <si>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</si>
  <si>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</si>
  <si>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</si>
  <si>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</si>
  <si>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</si>
  <si>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</si>
  <si>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</si>
  <si>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</si>
  <si>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</si>
  <si>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</si>
  <si>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</si>
  <si>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</si>
  <si>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</si>
  <si>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</si>
  <si>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</si>
  <si>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</si>
  <si>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</si>
  <si>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</si>
  <si>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</si>
  <si>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</si>
  <si>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</si>
  <si>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</si>
  <si>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</si>
  <si>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</si>
  <si>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</si>
  <si>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</si>
  <si>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</si>
  <si>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</si>
  <si>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</si>
  <si>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</si>
  <si>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</si>
  <si>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</si>
  <si>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</si>
  <si>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</si>
  <si>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</si>
  <si>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</si>
  <si>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</si>
  <si>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</si>
  <si>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</si>
  <si>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</si>
  <si>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</si>
  <si>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</si>
  <si>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</si>
  <si>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</si>
  <si>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</si>
  <si>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</si>
  <si>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</si>
  <si>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</si>
  <si>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</si>
  <si>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</si>
  <si>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</si>
  <si>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</si>
  <si>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</si>
  <si>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</si>
  <si>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</si>
  <si>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</si>
  <si>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</si>
  <si>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</si>
  <si>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</si>
  <si>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</si>
  <si>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</si>
  <si>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</si>
  <si>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</si>
  <si>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</si>
  <si>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</si>
  <si>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</si>
  <si>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</si>
  <si>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</si>
  <si>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</si>
  <si>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</si>
  <si>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</si>
  <si>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</si>
  <si>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</si>
  <si>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</si>
  <si>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</si>
  <si>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</si>
  <si>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</si>
  <si>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</si>
  <si>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</si>
  <si>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</si>
  <si>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</si>
  <si>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</si>
  <si>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</si>
  <si>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</si>
  <si>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</si>
  <si>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</si>
  <si>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</si>
  <si>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</si>
  <si>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</si>
  <si>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</si>
  <si>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</si>
  <si>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</si>
  <si>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</si>
  <si>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</si>
  <si>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</si>
  <si>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</si>
  <si>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</si>
  <si>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</si>
  <si>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</si>
  <si>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</si>
  <si>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</si>
  <si>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</si>
  <si>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</si>
  <si>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</si>
  <si>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</si>
  <si>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</si>
  <si>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</si>
  <si>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</si>
  <si>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</si>
  <si>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</si>
  <si>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</si>
  <si>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</si>
  <si>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</si>
  <si>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</si>
  <si>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</si>
  <si>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</si>
  <si>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</si>
  <si>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</si>
  <si>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</si>
  <si>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</si>
  <si>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</si>
  <si>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</si>
  <si>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</si>
  <si>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</si>
  <si>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</si>
  <si>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</si>
  <si>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</si>
  <si>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</si>
  <si>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</si>
  <si>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</si>
  <si>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</si>
  <si>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</si>
  <si>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</si>
  <si>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</si>
  <si>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</si>
  <si>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</si>
  <si>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</si>
  <si>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</si>
  <si>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</si>
  <si>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</si>
  <si>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</si>
  <si>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</si>
  <si>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</si>
  <si>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</si>
  <si>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</si>
  <si>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</si>
  <si>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</si>
  <si>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</si>
  <si>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</si>
  <si>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</si>
  <si>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</si>
  <si>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</si>
  <si>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</si>
  <si>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</si>
  <si>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</si>
  <si>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</si>
  <si>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</si>
  <si>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</si>
  <si>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</si>
  <si>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</si>
  <si>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</si>
  <si>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</si>
  <si>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</si>
  <si>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</si>
  <si>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</si>
  <si>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</si>
  <si>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</si>
  <si>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</si>
  <si>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</si>
  <si>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</si>
  <si>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</si>
  <si>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</si>
  <si>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</si>
  <si>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</si>
  <si>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</si>
  <si>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</si>
  <si>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</si>
  <si>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</si>
  <si>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</si>
  <si>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</si>
  <si>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</si>
  <si>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</si>
  <si>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</si>
  <si>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</si>
  <si>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</si>
  <si>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</si>
  <si>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</si>
  <si>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</si>
  <si>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</si>
  <si>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</si>
  <si>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</si>
  <si>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</si>
  <si>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</si>
  <si>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</si>
  <si>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</si>
  <si>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</si>
  <si>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</si>
  <si>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</si>
  <si>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</si>
  <si>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</si>
  <si>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</si>
  <si>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</si>
  <si>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</si>
  <si>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</si>
  <si>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</si>
  <si>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</si>
  <si>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</si>
  <si>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</si>
  <si>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</si>
  <si>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</si>
  <si>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</si>
  <si>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</si>
  <si>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</si>
  <si>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</si>
  <si>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</si>
  <si>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</si>
  <si>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</si>
  <si>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</si>
  <si>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</si>
  <si>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</si>
  <si>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</si>
  <si>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</si>
  <si>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</si>
  <si>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</si>
  <si>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</si>
  <si>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</si>
  <si>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</si>
  <si>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</si>
  <si>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</si>
  <si>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</si>
  <si>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</si>
  <si>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</si>
  <si>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</si>
  <si>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</si>
  <si>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</si>
  <si>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</si>
  <si>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</si>
  <si>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</si>
  <si>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</si>
  <si>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</si>
  <si>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</si>
  <si>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</si>
  <si>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</si>
  <si>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</si>
  <si>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</si>
  <si>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</si>
  <si>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</si>
  <si>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</si>
  <si>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</si>
  <si>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</si>
  <si>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</si>
  <si>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</si>
  <si>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</si>
  <si>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</si>
  <si>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</si>
  <si>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</si>
  <si>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</si>
  <si>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</si>
  <si>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</si>
  <si>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</si>
  <si>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</si>
  <si>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</si>
  <si>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</si>
  <si>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</si>
  <si>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</si>
  <si>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</si>
  <si>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</si>
  <si>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</si>
  <si>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</si>
  <si>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</si>
  <si>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</si>
  <si>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</si>
  <si>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</si>
  <si>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</si>
  <si>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</si>
  <si>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</si>
  <si>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</si>
  <si>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</si>
  <si>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</si>
  <si>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</si>
  <si>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</si>
  <si>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</si>
  <si>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</si>
  <si>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</si>
  <si>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</si>
  <si>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</si>
  <si>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</si>
  <si>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</si>
  <si>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</si>
  <si>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</si>
  <si>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</si>
  <si>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</si>
  <si>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</si>
  <si>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</si>
  <si>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</si>
  <si>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</si>
  <si>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</si>
  <si>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</si>
  <si>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</si>
  <si>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</si>
  <si>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</si>
  <si>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</si>
  <si>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</si>
  <si>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</si>
  <si>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</si>
  <si>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</si>
  <si>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</si>
  <si>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</si>
  <si>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</si>
  <si>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</si>
  <si>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</si>
  <si>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</si>
  <si>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</si>
  <si>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</si>
  <si>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</si>
  <si>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</si>
  <si>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</si>
  <si>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</si>
  <si>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</si>
  <si>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</si>
  <si>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</si>
  <si>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</si>
  <si>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</si>
  <si>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</si>
  <si>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</si>
  <si>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</si>
  <si>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</si>
  <si>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</si>
  <si>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</si>
  <si>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</si>
  <si>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</si>
  <si>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</si>
  <si>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</si>
  <si>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</si>
  <si>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</si>
  <si>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</si>
  <si>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</si>
  <si>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</si>
  <si>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</si>
  <si>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</si>
  <si>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</si>
  <si>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</si>
  <si>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</si>
  <si>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</si>
  <si>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</si>
  <si>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</si>
  <si>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</si>
  <si>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</si>
  <si>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</si>
  <si>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</si>
  <si>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</si>
  <si>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</si>
  <si>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</si>
  <si>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</si>
  <si>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</si>
  <si>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</si>
  <si>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</si>
  <si>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</si>
  <si>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</si>
  <si>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</si>
  <si>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</si>
  <si>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</si>
  <si>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</si>
  <si>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</si>
  <si>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</si>
  <si>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</si>
  <si>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</si>
  <si>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</si>
  <si>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</si>
  <si>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</si>
  <si>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</si>
  <si>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</si>
  <si>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</si>
  <si>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</si>
  <si>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</si>
  <si>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</si>
  <si>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</si>
  <si>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</si>
  <si>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</si>
  <si>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</si>
  <si>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</si>
  <si>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</si>
  <si>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</si>
  <si>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</si>
  <si>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</si>
  <si>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</si>
  <si>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</si>
  <si>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</si>
  <si>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</si>
  <si>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</si>
  <si>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</si>
  <si>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</si>
  <si>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</si>
  <si>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</si>
  <si>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</si>
  <si>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</si>
  <si>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</si>
  <si>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</si>
  <si>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</si>
  <si>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</si>
  <si>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</si>
  <si>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</si>
  <si>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</si>
  <si>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</si>
  <si>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</si>
  <si>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</si>
  <si>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</si>
  <si>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</si>
  <si>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</si>
  <si>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</si>
  <si>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</si>
  <si>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</si>
  <si>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</si>
  <si>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</si>
  <si>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</si>
  <si>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</si>
  <si>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</si>
  <si>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</si>
  <si>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</si>
  <si>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</si>
  <si>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</si>
  <si>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</si>
  <si>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</si>
  <si>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</si>
  <si>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</si>
  <si>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</si>
  <si>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</si>
  <si>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</si>
  <si>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</si>
  <si>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</si>
  <si>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</si>
  <si>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</si>
  <si>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</si>
  <si>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</si>
  <si>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</si>
  <si>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</si>
  <si>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</si>
  <si>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</si>
  <si>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</si>
  <si>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</si>
  <si>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</si>
  <si>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</si>
  <si>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</si>
  <si>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</si>
  <si>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</si>
  <si>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</si>
  <si>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</si>
  <si>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</si>
  <si>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</si>
  <si>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</si>
  <si>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</si>
  <si>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</si>
  <si>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</si>
  <si>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</si>
  <si>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</si>
  <si>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</si>
  <si>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</si>
  <si>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</si>
  <si>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</si>
  <si>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</si>
  <si>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</si>
  <si>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</si>
  <si>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</si>
  <si>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</si>
  <si>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</si>
  <si>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</si>
  <si>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</si>
  <si>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</si>
  <si>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</si>
  <si>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</si>
  <si>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</si>
  <si>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</si>
  <si>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</si>
  <si>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</si>
  <si>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</si>
  <si>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</si>
  <si>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</si>
  <si>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</si>
  <si>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</si>
  <si>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</si>
  <si>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</si>
  <si>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</si>
  <si>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</si>
  <si>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</si>
  <si>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</si>
  <si>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</si>
  <si>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</si>
  <si>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</si>
  <si>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</si>
  <si>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</si>
  <si>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</si>
  <si>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</si>
  <si>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</si>
  <si>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</si>
  <si>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</si>
  <si>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</si>
  <si>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</si>
  <si>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</si>
  <si>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</si>
  <si>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</si>
  <si>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</si>
  <si>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</si>
  <si>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</si>
  <si>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</si>
  <si>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</si>
  <si>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</si>
  <si>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</si>
  <si>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</si>
  <si>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</si>
  <si>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</si>
  <si>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</si>
  <si>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</si>
  <si>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</si>
  <si>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</si>
  <si>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</si>
  <si>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</si>
  <si>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</si>
  <si>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</si>
  <si>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</si>
  <si>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</si>
  <si>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</si>
  <si>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</si>
  <si>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</si>
  <si>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</si>
  <si>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</si>
  <si>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</si>
  <si>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</si>
  <si>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</si>
  <si>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</si>
  <si>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</si>
  <si>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</si>
  <si>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</si>
  <si>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</si>
  <si>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</si>
  <si>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</si>
  <si>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</si>
  <si>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</si>
  <si>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</si>
  <si>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</si>
  <si>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</si>
  <si>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</si>
  <si>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</si>
  <si>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</si>
  <si>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</si>
  <si>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</si>
  <si>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</si>
  <si>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</si>
  <si>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</si>
  <si>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</si>
  <si>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</si>
  <si>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</si>
  <si>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</si>
  <si>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</si>
  <si>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</si>
  <si>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</si>
  <si>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</si>
  <si>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</si>
  <si>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</si>
  <si>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</si>
  <si>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</si>
  <si>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</si>
  <si>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</si>
  <si>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</si>
  <si>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</si>
  <si>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</si>
  <si>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</si>
  <si>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</si>
  <si>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</si>
  <si>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</si>
  <si>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</si>
  <si>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</si>
  <si>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</si>
  <si>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</si>
  <si>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</si>
  <si>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</si>
  <si>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</si>
  <si>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</si>
  <si>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</si>
  <si>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</si>
  <si>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</si>
  <si>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</si>
  <si>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</si>
  <si>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</si>
  <si>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</si>
  <si>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</si>
  <si>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</si>
  <si>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</si>
  <si>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</si>
  <si>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</si>
  <si>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</si>
  <si>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</si>
  <si>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</si>
  <si>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</si>
  <si>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</si>
  <si>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</si>
  <si>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</si>
  <si>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</si>
  <si>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</si>
  <si>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</si>
  <si>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</si>
  <si>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</si>
  <si>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</si>
  <si>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</si>
  <si>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</si>
  <si>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</si>
  <si>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</si>
  <si>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</si>
  <si>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</si>
  <si>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</si>
  <si>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</si>
  <si>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</si>
  <si>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</si>
  <si>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</si>
  <si>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</si>
  <si>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</si>
  <si>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</si>
  <si>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</si>
  <si>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</si>
  <si>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</si>
  <si>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</si>
  <si>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</si>
  <si>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</si>
  <si>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</si>
  <si>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</si>
  <si>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</si>
  <si>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</si>
  <si>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</si>
  <si>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</si>
  <si>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</si>
  <si>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</si>
  <si>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</si>
  <si>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</si>
  <si>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</si>
  <si>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</si>
  <si>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</si>
  <si>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</si>
  <si>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</si>
  <si>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</si>
  <si>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</si>
  <si>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</si>
  <si>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</si>
  <si>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</si>
  <si>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</si>
  <si>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</si>
  <si>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</si>
  <si>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</si>
  <si>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</si>
  <si>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</si>
  <si>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</si>
  <si>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</si>
  <si>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</si>
  <si>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</si>
  <si>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</si>
  <si>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</si>
  <si>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</si>
  <si>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</si>
  <si>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</si>
  <si>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</si>
  <si>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</si>
  <si>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</si>
  <si>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</si>
  <si>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</si>
  <si>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</si>
  <si>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</si>
  <si>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</si>
  <si>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</si>
  <si>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</si>
  <si>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</si>
  <si>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</si>
  <si>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</si>
  <si>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</si>
  <si>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</si>
  <si>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</si>
  <si>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</si>
  <si>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</si>
  <si>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</si>
  <si>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</si>
  <si>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</si>
  <si>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</si>
  <si>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</si>
  <si>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</si>
  <si>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</si>
  <si>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</si>
  <si>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</si>
  <si>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</si>
  <si>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</si>
  <si>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</si>
  <si>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</si>
  <si>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</si>
  <si>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</si>
  <si>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</si>
  <si>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</si>
  <si>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</si>
  <si>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</si>
  <si>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</si>
  <si>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</si>
  <si>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</si>
  <si>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</si>
  <si>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</si>
  <si>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</si>
  <si>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</si>
  <si>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</si>
  <si>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</si>
  <si>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</si>
  <si>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</si>
  <si>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</si>
  <si>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</si>
  <si>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</si>
  <si>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</si>
  <si>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</si>
  <si>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</si>
  <si>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</si>
  <si>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</si>
  <si>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</si>
  <si>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</si>
  <si>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</si>
  <si>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</si>
  <si>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</si>
  <si>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</si>
  <si>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</si>
  <si>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</si>
  <si>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</si>
  <si>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</si>
  <si>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</si>
  <si>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</si>
  <si>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</si>
  <si>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</si>
  <si>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</si>
  <si>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</si>
  <si>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</si>
  <si>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</si>
  <si>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</si>
  <si>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</si>
  <si>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</si>
  <si>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</si>
  <si>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</si>
  <si>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</si>
  <si>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</si>
  <si>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</si>
  <si>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</si>
  <si>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</si>
  <si>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</si>
  <si>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</si>
  <si>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</si>
  <si>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</si>
  <si>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</si>
  <si>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</si>
  <si>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</si>
  <si>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</si>
  <si>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</si>
  <si>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</si>
  <si>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</si>
  <si>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</si>
  <si>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</si>
  <si>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</si>
  <si>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</si>
  <si>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</si>
  <si>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</si>
  <si>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</si>
  <si>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</si>
  <si>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</si>
  <si>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</si>
  <si>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</si>
  <si>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</si>
  <si>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</si>
  <si>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</si>
  <si>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</si>
  <si>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</si>
  <si>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</si>
  <si>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</si>
  <si>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</si>
  <si>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</si>
  <si>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</si>
  <si>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</si>
  <si>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</si>
  <si>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</si>
  <si>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</si>
  <si>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</si>
  <si>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</si>
  <si>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</si>
  <si>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</si>
  <si>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</si>
  <si>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</si>
  <si>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</si>
  <si>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</si>
  <si>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</si>
  <si>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</si>
  <si>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</si>
  <si>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</si>
  <si>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</si>
  <si>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</si>
  <si>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</si>
  <si>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</si>
  <si>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</si>
  <si>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</si>
  <si>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</si>
  <si>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</si>
  <si>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</si>
  <si>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</si>
  <si>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</si>
  <si>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</si>
  <si>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</si>
  <si>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</si>
  <si>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</si>
  <si>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</si>
  <si>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</si>
  <si>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</si>
  <si>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</si>
  <si>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</si>
  <si>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</si>
  <si>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</si>
  <si>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</si>
  <si>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</si>
  <si>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</si>
  <si>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</si>
  <si>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</si>
  <si>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</si>
  <si>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</si>
  <si>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</si>
  <si>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</si>
  <si>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</si>
  <si>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</si>
  <si>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</si>
  <si>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</si>
  <si>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</si>
  <si>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</si>
  <si>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</si>
  <si>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</si>
  <si>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</si>
  <si>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</si>
  <si>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</si>
  <si>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</si>
  <si>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</si>
  <si>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</si>
  <si>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</si>
  <si>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</si>
  <si>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</si>
  <si>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</si>
  <si>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</si>
  <si>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</si>
  <si>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</si>
  <si>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</si>
  <si>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</si>
  <si>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</si>
  <si>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</si>
  <si>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</si>
  <si>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</si>
  <si>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</si>
  <si>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</si>
  <si>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</si>
  <si>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</si>
  <si>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</si>
  <si>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</si>
  <si>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</si>
  <si>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</si>
  <si>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</si>
  <si>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</si>
  <si>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</si>
  <si>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</si>
  <si>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</si>
  <si>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</si>
  <si>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</si>
  <si>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</si>
  <si>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</si>
  <si>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</si>
  <si>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</si>
  <si>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</si>
  <si>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</si>
  <si>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</si>
  <si>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</si>
  <si>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</si>
  <si>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</si>
  <si>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</si>
  <si>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</si>
  <si>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</si>
  <si>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</si>
  <si>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</si>
  <si>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</si>
  <si>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</si>
  <si>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</si>
  <si>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</si>
  <si>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</si>
  <si>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</si>
  <si>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</si>
  <si>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</si>
  <si>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</si>
  <si>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</si>
  <si>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</si>
  <si>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</si>
  <si>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</si>
  <si>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</si>
  <si>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</si>
  <si>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</si>
  <si>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</si>
  <si>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</si>
  <si>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</si>
  <si>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</si>
  <si>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</si>
  <si>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</si>
  <si>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</si>
  <si>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</si>
  <si>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</si>
  <si>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</si>
  <si>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</si>
  <si>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</si>
  <si>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</si>
  <si>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</si>
  <si>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</si>
  <si>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</si>
  <si>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</si>
  <si>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</si>
  <si>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</si>
  <si>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</si>
  <si>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</si>
  <si>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</si>
  <si>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</si>
  <si>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</si>
  <si>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</si>
  <si>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</si>
  <si>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</si>
  <si>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</si>
  <si>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</si>
  <si>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</si>
  <si>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</si>
  <si>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</si>
  <si>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</si>
  <si>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</si>
  <si>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</si>
  <si>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</si>
  <si>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</si>
  <si>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</si>
  <si>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</si>
  <si>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</si>
  <si>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</si>
  <si>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</si>
  <si>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</si>
  <si>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</si>
  <si>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</si>
  <si>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</si>
  <si>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</si>
  <si>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</si>
  <si>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</si>
  <si>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</si>
  <si>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</si>
  <si>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</si>
  <si>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</si>
  <si>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</si>
  <si>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</si>
  <si>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</si>
  <si>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</si>
  <si>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</si>
  <si>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</si>
  <si>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</si>
  <si>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</si>
  <si>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</si>
  <si>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</si>
  <si>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</si>
  <si>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</si>
  <si>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</si>
  <si>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</si>
  <si>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</si>
  <si>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</si>
  <si>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</si>
  <si>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</si>
  <si>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</si>
  <si>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</si>
  <si>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</si>
  <si>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</si>
  <si>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</si>
  <si>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</si>
  <si>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</si>
  <si>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</si>
  <si>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</si>
  <si>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</si>
  <si>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</si>
  <si>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</si>
  <si>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</si>
  <si>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</si>
  <si>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</si>
  <si>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</si>
  <si>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</si>
  <si>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</si>
  <si>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</si>
  <si>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</si>
  <si>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</si>
  <si>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</si>
  <si>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</si>
  <si>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</si>
  <si>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</si>
  <si>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</si>
  <si>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</si>
  <si>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</si>
  <si>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</si>
  <si>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</si>
  <si>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</si>
  <si>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</si>
  <si>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</si>
  <si>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</si>
  <si>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</si>
  <si>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</si>
  <si>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</si>
  <si>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</si>
  <si>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</si>
  <si>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</si>
  <si>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</si>
  <si>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</si>
  <si>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</si>
  <si>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</si>
  <si>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</si>
  <si>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</si>
  <si>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</si>
  <si>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</si>
  <si>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</si>
  <si>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</si>
  <si>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</si>
  <si>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</si>
  <si>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</si>
  <si>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</si>
  <si>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</si>
  <si>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</si>
  <si>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</si>
  <si>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</si>
  <si>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</si>
  <si>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</si>
  <si>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</si>
  <si>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</si>
  <si>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</si>
  <si>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</si>
  <si>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</si>
  <si>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</si>
  <si>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</si>
  <si>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</si>
  <si>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</si>
  <si>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</si>
  <si>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</si>
  <si>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</si>
  <si>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</si>
  <si>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</si>
  <si>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</si>
  <si>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</si>
  <si>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</si>
  <si>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</si>
  <si>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</si>
  <si>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</si>
  <si>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</si>
  <si>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</si>
  <si>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</si>
  <si>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</si>
  <si>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</si>
  <si>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</si>
  <si>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</si>
  <si>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</si>
  <si>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</si>
  <si>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</si>
  <si>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</si>
  <si>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</si>
  <si>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</si>
  <si>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</si>
  <si>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</si>
  <si>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</si>
  <si>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</si>
  <si>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</si>
  <si>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</si>
  <si>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</si>
  <si>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</si>
  <si>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</si>
  <si>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</si>
  <si>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</si>
  <si>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</si>
  <si>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</si>
  <si>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</si>
  <si>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</si>
  <si>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</si>
  <si>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</si>
  <si>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</si>
  <si>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</si>
  <si>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</si>
  <si>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</si>
  <si>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</si>
  <si>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</si>
  <si>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</si>
  <si>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</si>
  <si>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</si>
  <si>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</si>
  <si>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</si>
  <si>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</si>
  <si>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</si>
  <si>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</si>
  <si>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</si>
  <si>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</si>
  <si>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</si>
  <si>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</si>
  <si>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</si>
  <si>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</si>
  <si>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</si>
  <si>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</si>
  <si>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</si>
  <si>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</si>
  <si>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</si>
  <si>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</si>
  <si>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</si>
  <si>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</si>
  <si>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</si>
  <si>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</si>
  <si>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</si>
  <si>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</si>
  <si>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</si>
  <si>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</si>
  <si>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</si>
  <si>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</si>
  <si>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</si>
  <si>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</si>
  <si>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</si>
  <si>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</si>
  <si>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</si>
  <si>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</si>
  <si>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</si>
  <si>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</si>
  <si>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</si>
  <si>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</si>
  <si>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</si>
  <si>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</si>
  <si>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</si>
  <si>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</si>
  <si>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</si>
  <si>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</si>
  <si>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</si>
  <si>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</si>
  <si>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</si>
  <si>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</si>
  <si>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</si>
  <si>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</si>
  <si>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</si>
  <si>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</si>
  <si>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</si>
  <si>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</si>
  <si>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</si>
  <si>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</si>
  <si>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</si>
  <si>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</si>
  <si>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</si>
  <si>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</si>
  <si>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</si>
  <si>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</si>
  <si>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</si>
  <si>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</si>
  <si>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</si>
  <si>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</si>
  <si>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</si>
  <si>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</si>
  <si>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</si>
  <si>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</si>
  <si>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</si>
  <si>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</si>
  <si>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</si>
  <si>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</si>
  <si>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</si>
  <si>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</si>
  <si>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</si>
  <si>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</si>
  <si>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</si>
  <si>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</si>
  <si>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</si>
  <si>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</si>
  <si>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</si>
  <si>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</si>
  <si>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</si>
  <si>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</si>
  <si>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</si>
  <si>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</si>
  <si>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</si>
  <si>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</si>
  <si>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</si>
  <si>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</si>
  <si>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</si>
  <si>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</si>
  <si>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</si>
  <si>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</si>
  <si>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</si>
  <si>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</si>
  <si>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</si>
  <si>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</si>
  <si>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</si>
  <si>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</si>
  <si>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</si>
  <si>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</si>
  <si>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</si>
  <si>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</si>
  <si>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</si>
  <si>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</si>
  <si>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</si>
  <si>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</si>
  <si>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</si>
  <si>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</si>
  <si>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</si>
  <si>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</si>
  <si>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</si>
  <si>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</si>
  <si>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</si>
  <si>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</si>
  <si>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</si>
  <si>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</si>
  <si>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</si>
  <si>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</si>
  <si>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</si>
  <si>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</si>
  <si>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</si>
  <si>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</si>
  <si>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</si>
  <si>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</si>
  <si>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</si>
  <si>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</si>
  <si>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</si>
  <si>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</si>
  <si>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</si>
  <si>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</si>
  <si>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</si>
  <si>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</si>
  <si>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</si>
  <si>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</si>
  <si>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</si>
  <si>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</si>
  <si>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</si>
  <si>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</si>
  <si>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</si>
  <si>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</si>
  <si>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</si>
  <si>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</si>
  <si>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</si>
  <si>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</si>
  <si>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</si>
  <si>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</si>
  <si>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</si>
  <si>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</si>
  <si>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</si>
  <si>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</si>
  <si>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</si>
  <si>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</si>
  <si>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</si>
  <si>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</si>
  <si>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</si>
  <si>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</si>
  <si>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</si>
  <si>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</si>
  <si>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</si>
  <si>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</si>
  <si>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</si>
  <si>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</si>
  <si>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</si>
  <si>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</si>
  <si>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</si>
  <si>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</si>
  <si>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</si>
  <si>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</si>
  <si>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</si>
  <si>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</si>
  <si>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</si>
  <si>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</si>
  <si>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</si>
  <si>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</si>
  <si>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</si>
  <si>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</si>
  <si>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</si>
  <si>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</si>
  <si>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</si>
  <si>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</si>
  <si>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</si>
  <si>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</si>
  <si>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</si>
  <si>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</si>
  <si>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</si>
  <si>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</si>
  <si>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</si>
  <si>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</si>
  <si>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</si>
  <si>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</si>
  <si>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</si>
  <si>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</si>
  <si>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</si>
  <si>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</si>
  <si>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</si>
  <si>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</si>
  <si>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</si>
  <si>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</si>
  <si>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</si>
  <si>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</si>
  <si>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</si>
  <si>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</si>
  <si>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</si>
  <si>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</si>
  <si>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</si>
  <si>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</si>
  <si>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</si>
  <si>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</si>
  <si>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</si>
  <si>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</si>
  <si>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</si>
  <si>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</si>
  <si>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</si>
  <si>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</si>
  <si>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</si>
  <si>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</si>
  <si>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</si>
  <si>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</si>
  <si>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</si>
  <si>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</si>
  <si>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</si>
  <si>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</si>
  <si>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</si>
  <si>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</si>
  <si>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</si>
  <si>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</si>
  <si>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</si>
  <si>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</si>
  <si>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</si>
  <si>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</si>
  <si>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</si>
  <si>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</si>
  <si>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</si>
  <si>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</si>
  <si>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</si>
  <si>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</si>
  <si>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</si>
  <si>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</si>
  <si>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</si>
  <si>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</si>
  <si>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</si>
  <si>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</si>
  <si>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</si>
  <si>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</si>
  <si>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</si>
  <si>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</si>
  <si>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</si>
  <si>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</si>
  <si>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</si>
  <si>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</si>
  <si>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</si>
  <si>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</si>
  <si>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</si>
  <si>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</si>
  <si>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</si>
  <si>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</si>
  <si>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</si>
  <si>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</si>
  <si>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</si>
  <si>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</si>
  <si>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</si>
  <si>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</si>
  <si>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</si>
  <si>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</si>
  <si>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</si>
  <si>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</si>
  <si>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</si>
  <si>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</si>
  <si>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</si>
  <si>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</si>
  <si>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</si>
  <si>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</si>
  <si>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</si>
  <si>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</si>
  <si>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</si>
  <si>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</si>
  <si>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</si>
  <si>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</si>
  <si>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</si>
  <si>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</si>
  <si>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</si>
  <si>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</si>
  <si>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</si>
  <si>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</si>
  <si>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</si>
  <si>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</si>
  <si>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</si>
  <si>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</si>
  <si>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</si>
  <si>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</si>
  <si>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</si>
  <si>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</si>
  <si>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</si>
  <si>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</si>
  <si>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</si>
  <si>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</si>
  <si>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</si>
  <si>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</si>
  <si>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</si>
  <si>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</si>
  <si>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</si>
  <si>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</si>
  <si>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</si>
  <si>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</si>
  <si>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</si>
  <si>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</si>
  <si>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</si>
  <si>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</si>
  <si>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</si>
  <si>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</si>
  <si>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</si>
  <si>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</si>
  <si>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</si>
  <si>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</si>
  <si>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</si>
  <si>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</si>
  <si>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</si>
  <si>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</si>
  <si>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</si>
  <si>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</si>
  <si>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</si>
  <si>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</si>
  <si>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</si>
  <si>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</si>
  <si>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</si>
  <si>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</si>
  <si>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</si>
  <si>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</si>
  <si>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</si>
  <si>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</si>
  <si>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</si>
  <si>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</si>
  <si>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</si>
  <si>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</si>
  <si>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</si>
  <si>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</si>
  <si>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</si>
  <si>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</si>
  <si>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</si>
  <si>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</si>
  <si>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</si>
  <si>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</si>
  <si>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</si>
  <si>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</si>
  <si>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</si>
  <si>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</si>
  <si>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</si>
  <si>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</si>
  <si>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</si>
  <si>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</si>
  <si>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</si>
  <si>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</si>
  <si>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</si>
  <si>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</si>
  <si>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</si>
  <si>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</si>
  <si>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</si>
  <si>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</si>
  <si>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</si>
  <si>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</si>
  <si>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</si>
  <si>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</si>
  <si>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</si>
  <si>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</si>
  <si>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</si>
  <si>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</si>
  <si>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</si>
  <si>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</si>
  <si>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</si>
  <si>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</si>
  <si>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</si>
  <si>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</si>
  <si>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</si>
  <si>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</si>
  <si>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</si>
  <si>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</si>
  <si>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</si>
  <si>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</si>
  <si>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</si>
  <si>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</si>
  <si>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</si>
  <si>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</si>
  <si>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</si>
  <si>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</si>
  <si>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</si>
  <si>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</si>
  <si>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</si>
  <si>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</si>
  <si>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</si>
  <si>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</si>
  <si>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</si>
  <si>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</si>
  <si>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</si>
  <si>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</si>
  <si>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</si>
  <si>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</si>
  <si>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</si>
  <si>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</si>
  <si>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</si>
  <si>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</si>
  <si>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</si>
  <si>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</si>
  <si>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</si>
  <si>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</si>
  <si>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</si>
  <si>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</si>
  <si>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</si>
  <si>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</si>
  <si>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</si>
  <si>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</si>
  <si>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</si>
  <si>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</si>
  <si>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</si>
  <si>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</si>
  <si>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</si>
  <si>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</si>
  <si>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</si>
  <si>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</si>
  <si>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</si>
  <si>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</si>
  <si>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</si>
  <si>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</si>
  <si>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</si>
  <si>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</si>
  <si>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</si>
  <si>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</si>
  <si>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</si>
  <si>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</si>
  <si>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</si>
  <si>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</si>
  <si>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</si>
  <si>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</si>
  <si>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</si>
  <si>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</si>
  <si>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</si>
  <si>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</si>
  <si>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</si>
  <si>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</si>
  <si>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</si>
  <si>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</si>
  <si>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</si>
  <si>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</si>
  <si>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</si>
  <si>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</si>
  <si>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</si>
  <si>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</si>
  <si>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</si>
  <si>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</si>
  <si>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</si>
  <si>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</si>
  <si>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</si>
  <si>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</si>
  <si>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</si>
  <si>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</si>
  <si>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</si>
  <si>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</si>
  <si>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</si>
  <si>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</si>
  <si>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</si>
  <si>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</si>
  <si>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</si>
  <si>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</si>
  <si>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</si>
  <si>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</si>
  <si>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</si>
  <si>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</si>
  <si>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</si>
  <si>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</si>
  <si>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</si>
  <si>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</si>
  <si>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</si>
  <si>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</si>
  <si>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</si>
  <si>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</si>
  <si>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</si>
  <si>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</si>
  <si>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</si>
  <si>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</si>
  <si>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</si>
  <si>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</si>
  <si>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</si>
  <si>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</si>
  <si>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</si>
  <si>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</si>
  <si>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</si>
  <si>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</si>
  <si>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</si>
  <si>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</si>
  <si>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</si>
  <si>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</si>
  <si>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</si>
  <si>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</si>
  <si>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</si>
  <si>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</si>
  <si>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</si>
  <si>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</si>
  <si>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</si>
  <si>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</si>
  <si>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</si>
  <si>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</si>
  <si>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</si>
  <si>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</si>
  <si>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</si>
  <si>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</si>
  <si>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</si>
  <si>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</si>
  <si>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</si>
  <si>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</si>
  <si>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</si>
  <si>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</si>
  <si>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</si>
  <si>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</si>
  <si>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</si>
  <si>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</si>
  <si>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</si>
  <si>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</si>
  <si>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</si>
  <si>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</si>
  <si>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</si>
  <si>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</si>
  <si>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</si>
  <si>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</si>
  <si>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</si>
  <si>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</si>
  <si>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</si>
  <si>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</si>
  <si>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</si>
  <si>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</si>
  <si>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</si>
  <si>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</si>
  <si>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</si>
  <si>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</si>
  <si>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</si>
  <si>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</si>
  <si>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</si>
  <si>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</si>
  <si>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</si>
  <si>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</si>
  <si>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</si>
  <si>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</si>
  <si>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</si>
  <si>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</si>
  <si>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</si>
  <si>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</si>
  <si>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</si>
  <si>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</si>
  <si>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</si>
  <si>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</si>
  <si>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</si>
  <si>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</si>
  <si>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</si>
  <si>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</si>
  <si>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</si>
  <si>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</si>
  <si>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</si>
  <si>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</si>
  <si>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</si>
  <si>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</si>
  <si>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</si>
  <si>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</si>
  <si>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</si>
  <si>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</si>
  <si>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</si>
  <si>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</si>
  <si>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</si>
  <si>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</si>
  <si>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</si>
  <si>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</si>
  <si>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</si>
  <si>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</si>
  <si>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</si>
  <si>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</si>
  <si>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</si>
  <si>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</si>
  <si>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</si>
  <si>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</si>
  <si>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</si>
  <si>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</si>
  <si>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</si>
  <si>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</si>
  <si>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</si>
  <si>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</si>
  <si>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</si>
  <si>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</si>
  <si>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</si>
  <si>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</si>
  <si>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</si>
  <si>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</si>
  <si>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</si>
  <si>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</si>
  <si>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</si>
  <si>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</si>
  <si>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</si>
  <si>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</si>
  <si>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</si>
  <si>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</si>
  <si>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</si>
  <si>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</si>
  <si>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</si>
  <si>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</si>
  <si>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</si>
  <si>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</si>
  <si>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</si>
  <si>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</si>
  <si>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</si>
  <si>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</si>
  <si>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</si>
  <si>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</si>
  <si>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</si>
  <si>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</si>
  <si>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</si>
  <si>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</si>
  <si>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</si>
  <si>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</si>
  <si>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</si>
  <si>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</si>
  <si>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</si>
  <si>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</si>
  <si>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</si>
  <si>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</si>
  <si>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</si>
  <si>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</si>
  <si>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</si>
  <si>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</si>
  <si>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</si>
  <si>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</si>
  <si>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</si>
  <si>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</si>
  <si>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</si>
  <si>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</si>
  <si>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</si>
  <si>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</si>
  <si>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</si>
  <si>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</si>
  <si>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</si>
  <si>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</si>
  <si>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</si>
  <si>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</si>
  <si>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</si>
  <si>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</si>
  <si>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</si>
  <si>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</si>
  <si>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</si>
  <si>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</si>
  <si>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</si>
  <si>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</si>
  <si>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</si>
  <si>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</si>
  <si>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</si>
  <si>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</si>
  <si>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</si>
  <si>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</si>
  <si>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</si>
  <si>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</si>
  <si>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</si>
  <si>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</si>
  <si>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</si>
  <si>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</si>
  <si>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</si>
  <si>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</si>
  <si>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</si>
  <si>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</si>
  <si>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</si>
  <si>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</si>
  <si>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</si>
  <si>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</si>
  <si>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</si>
  <si>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</si>
  <si>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</si>
  <si>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</si>
  <si>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</si>
  <si>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</si>
  <si>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</si>
  <si>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</si>
  <si>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</si>
  <si>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</si>
  <si>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</si>
  <si>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</si>
  <si>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</si>
  <si>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</si>
  <si>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</si>
  <si>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</si>
  <si>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</si>
  <si>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</si>
  <si>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</si>
  <si>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</si>
  <si>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</si>
  <si>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</si>
  <si>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</si>
  <si>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</si>
  <si>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</si>
  <si>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</si>
  <si>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</si>
  <si>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</si>
  <si>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</si>
  <si>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</si>
  <si>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</si>
  <si>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</si>
  <si>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</si>
  <si>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</si>
  <si>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</si>
  <si>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</si>
  <si>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</si>
  <si>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</si>
  <si>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</si>
  <si>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</si>
  <si>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</si>
  <si>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</si>
  <si>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</si>
  <si>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</si>
  <si>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</si>
  <si>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</si>
  <si>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</si>
  <si>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</si>
  <si>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</si>
  <si>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</si>
  <si>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</si>
  <si>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</si>
  <si>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</si>
  <si>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</si>
  <si>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</si>
  <si>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</si>
  <si>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</si>
  <si>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</si>
  <si>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</si>
  <si>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</si>
  <si>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</si>
  <si>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</si>
  <si>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</si>
  <si>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</si>
  <si>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</si>
  <si>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</si>
  <si>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</si>
  <si>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</si>
  <si>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</si>
  <si>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</si>
  <si>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</si>
  <si>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</si>
  <si>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</si>
  <si>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</si>
  <si>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</si>
  <si>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</si>
  <si>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</si>
  <si>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</si>
  <si>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</si>
  <si>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</si>
  <si>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</si>
  <si>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</si>
  <si>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</si>
  <si>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</si>
  <si>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</si>
  <si>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</si>
  <si>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</si>
  <si>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</si>
  <si>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</si>
  <si>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</si>
  <si>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</si>
  <si>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</si>
  <si>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</si>
  <si>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</si>
  <si>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</si>
  <si>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</si>
  <si>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</si>
  <si>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</si>
  <si>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</si>
  <si>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</si>
  <si>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</si>
  <si>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</si>
  <si>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</si>
  <si>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</si>
  <si>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</si>
  <si>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</si>
  <si>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</si>
  <si>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</si>
  <si>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</si>
  <si>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</si>
  <si>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</si>
  <si>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</si>
  <si>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</si>
  <si>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</si>
  <si>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</si>
  <si>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</si>
  <si>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</si>
  <si>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</si>
  <si>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</si>
  <si>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</si>
  <si>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</si>
  <si>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</si>
  <si>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</si>
  <si>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</si>
  <si>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</si>
  <si>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</si>
  <si>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</si>
  <si>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</si>
  <si>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</si>
  <si>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</si>
  <si>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</si>
  <si>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</si>
  <si>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</si>
  <si>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</si>
  <si>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</si>
  <si>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</si>
  <si>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</si>
  <si>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</si>
  <si>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</si>
  <si>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</si>
  <si>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</si>
  <si>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</si>
  <si>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</si>
  <si>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</si>
  <si>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</si>
  <si>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</si>
  <si>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</si>
  <si>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</si>
  <si>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</si>
  <si>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</si>
  <si>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</si>
  <si>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</si>
  <si>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</si>
  <si>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</si>
  <si>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</si>
  <si>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</si>
  <si>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</si>
  <si>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</si>
  <si>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</si>
  <si>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</si>
  <si>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</si>
  <si>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</si>
  <si>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</si>
  <si>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</si>
  <si>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</si>
  <si>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</si>
  <si>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</si>
  <si>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</si>
  <si>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</si>
  <si>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</si>
  <si>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</si>
  <si>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</si>
  <si>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</si>
  <si>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</si>
  <si>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</si>
  <si>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</si>
  <si>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</si>
  <si>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</si>
  <si>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</si>
  <si>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</si>
  <si>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</si>
  <si>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</si>
  <si>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</si>
  <si>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</si>
  <si>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</si>
  <si>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</si>
  <si>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</si>
  <si>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</si>
  <si>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</si>
  <si>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</si>
  <si>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</si>
  <si>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</si>
  <si>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</si>
  <si>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</si>
  <si>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</si>
  <si>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</si>
  <si>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</si>
  <si>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</si>
  <si>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</si>
  <si>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</si>
  <si>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</si>
  <si>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</si>
  <si>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</si>
  <si>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</si>
  <si>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</si>
  <si>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</si>
  <si>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</si>
  <si>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</si>
  <si>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</si>
  <si>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</si>
  <si>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</si>
  <si>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</si>
  <si>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</si>
  <si>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</si>
  <si>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</si>
  <si>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</si>
  <si>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</si>
  <si>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</si>
  <si>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</si>
  <si>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</si>
  <si>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</si>
  <si>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</si>
  <si>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</si>
  <si>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</si>
  <si>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</si>
  <si>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</si>
  <si>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</si>
  <si>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</si>
  <si>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</si>
  <si>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</si>
  <si>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</si>
  <si>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</si>
  <si>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</si>
  <si>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</si>
  <si>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</si>
  <si>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</si>
  <si>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</si>
  <si>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</si>
  <si>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</si>
  <si>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</si>
  <si>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</si>
  <si>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</si>
  <si>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</si>
  <si>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</si>
  <si>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</si>
  <si>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</si>
  <si>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</si>
  <si>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</si>
  <si>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</si>
  <si>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</si>
  <si>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</si>
  <si>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</si>
  <si>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</si>
  <si>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</si>
  <si>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</si>
  <si>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</si>
  <si>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</si>
  <si>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</si>
  <si>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</si>
  <si>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</si>
  <si>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</si>
  <si>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</si>
  <si>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</si>
  <si>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</si>
  <si>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</si>
  <si>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</si>
  <si>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</si>
  <si>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</si>
  <si>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</si>
  <si>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</si>
  <si>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</si>
  <si>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</si>
  <si>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</si>
  <si>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</si>
  <si>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</si>
  <si>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</si>
  <si>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</si>
  <si>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</si>
  <si>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</si>
  <si>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</si>
  <si>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</si>
  <si>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</si>
  <si>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</si>
  <si>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</si>
  <si>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</si>
  <si>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</si>
  <si>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</si>
  <si>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</si>
  <si>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</si>
  <si>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</si>
  <si>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</si>
  <si>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</si>
  <si>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</si>
  <si>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</si>
  <si>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</si>
  <si>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</si>
  <si>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</si>
  <si>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</si>
  <si>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</si>
  <si>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</si>
  <si>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</si>
  <si>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</si>
  <si>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</si>
  <si>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</si>
  <si>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</si>
  <si>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</si>
  <si>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</si>
  <si>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</si>
  <si>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</si>
  <si>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</si>
  <si>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</si>
  <si>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</si>
  <si>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</si>
  <si>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</si>
  <si>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</si>
  <si>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</si>
  <si>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</si>
  <si>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</si>
  <si>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</si>
  <si>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</si>
  <si>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</si>
  <si>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</si>
  <si>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</si>
  <si>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</si>
  <si>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</si>
  <si>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</si>
  <si>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</si>
  <si>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</si>
  <si>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</si>
  <si>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</si>
  <si>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</si>
  <si>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</si>
  <si>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</si>
  <si>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</si>
  <si>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</si>
  <si>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</si>
  <si>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</si>
  <si>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</si>
  <si>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</si>
  <si>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</si>
  <si>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</si>
  <si>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</si>
  <si>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</si>
  <si>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</si>
  <si>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</si>
  <si>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</si>
  <si>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</si>
  <si>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</si>
  <si>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</si>
  <si>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</si>
  <si>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</si>
  <si>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</si>
  <si>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</si>
  <si>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</si>
  <si>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</si>
  <si>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</si>
  <si>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</si>
  <si>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</si>
  <si>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</si>
  <si>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</si>
  <si>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</si>
  <si>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</si>
  <si>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</si>
  <si>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</si>
  <si>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</si>
  <si>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</si>
  <si>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</si>
  <si>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</si>
  <si>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</si>
  <si>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</si>
  <si>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</si>
  <si>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</si>
  <si>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</si>
  <si>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</si>
  <si>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</si>
  <si>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</si>
  <si>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</si>
  <si>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</si>
  <si>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</si>
  <si>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</si>
  <si>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</si>
  <si>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</si>
  <si>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</si>
  <si>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</si>
  <si>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</si>
  <si>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</si>
  <si>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</si>
  <si>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</si>
  <si>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</si>
  <si>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</si>
  <si>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</si>
  <si>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</si>
  <si>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</si>
  <si>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</si>
  <si>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</si>
  <si>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</si>
  <si>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</si>
  <si>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</si>
  <si>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</si>
  <si>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</si>
  <si>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</si>
  <si>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</si>
  <si>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</si>
  <si>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</si>
  <si>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</si>
  <si>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</si>
  <si>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</si>
  <si>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</si>
  <si>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</si>
  <si>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</si>
  <si>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</si>
  <si>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</si>
  <si>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</si>
  <si>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</si>
  <si>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</si>
  <si>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</si>
  <si>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</si>
  <si>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</si>
  <si>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</si>
  <si>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</si>
  <si>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</si>
  <si>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</si>
  <si>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</si>
  <si>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</si>
  <si>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</si>
  <si>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</si>
  <si>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</si>
  <si>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</si>
  <si>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</si>
  <si>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</si>
  <si>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</si>
  <si>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</si>
  <si>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</si>
  <si>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</si>
  <si>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</si>
  <si>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</si>
  <si>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</si>
  <si>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</si>
  <si>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</si>
  <si>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</si>
  <si>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</si>
  <si>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</si>
  <si>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</si>
  <si>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</si>
  <si>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</si>
  <si>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</si>
  <si>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</si>
  <si>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</si>
  <si>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</si>
  <si>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</si>
  <si>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</si>
  <si>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</si>
  <si>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</si>
  <si>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</si>
  <si>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</si>
  <si>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</si>
  <si>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</si>
  <si>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</si>
  <si>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</si>
  <si>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</si>
  <si>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</si>
  <si>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</si>
  <si>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</si>
  <si>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</si>
  <si>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</si>
  <si>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</si>
  <si>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</si>
  <si>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</si>
  <si>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</si>
  <si>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</si>
  <si>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</si>
  <si>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</si>
  <si>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</si>
  <si>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</si>
  <si>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</si>
  <si>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</si>
  <si>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</si>
  <si>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</si>
  <si>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</si>
  <si>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</si>
  <si>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</si>
  <si>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</si>
  <si>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</si>
  <si>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</si>
  <si>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</si>
  <si>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</si>
  <si>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</si>
  <si>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</si>
  <si>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</si>
  <si>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</si>
  <si>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</si>
  <si>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</si>
  <si>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</si>
  <si>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</si>
  <si>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</si>
  <si>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</si>
  <si>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</si>
  <si>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</si>
  <si>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</si>
  <si>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</si>
  <si>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</si>
  <si>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</si>
  <si>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</si>
  <si>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</si>
  <si>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</si>
  <si>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</si>
  <si>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</si>
  <si>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</si>
  <si>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</si>
  <si>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</si>
  <si>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</si>
  <si>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</si>
  <si>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</si>
  <si>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</si>
  <si>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</si>
  <si>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</si>
  <si>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</si>
  <si>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</si>
  <si>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</si>
  <si>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</si>
  <si>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</si>
  <si>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</si>
  <si>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</si>
  <si>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</si>
  <si>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</si>
  <si>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</si>
  <si>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</si>
  <si>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</si>
  <si>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</si>
  <si>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</si>
  <si>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</si>
  <si>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</si>
  <si>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</si>
  <si>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</si>
  <si>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</si>
  <si>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</si>
  <si>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</si>
  <si>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</si>
  <si>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</si>
  <si>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</si>
  <si>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</si>
  <si>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</si>
  <si>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</si>
  <si>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</si>
  <si>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</si>
  <si>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</si>
  <si>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</si>
  <si>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</si>
  <si>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</si>
  <si>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</si>
  <si>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</si>
  <si>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</si>
  <si>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</si>
  <si>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</si>
  <si>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</si>
  <si>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</si>
  <si>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</si>
  <si>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</si>
  <si>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</si>
  <si>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</si>
  <si>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</si>
  <si>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</si>
  <si>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</si>
  <si>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</si>
  <si>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</si>
  <si>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</si>
  <si>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</si>
  <si>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</si>
  <si>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</si>
  <si>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</si>
  <si>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</si>
  <si>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</si>
  <si>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</si>
  <si>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</si>
  <si>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</si>
  <si>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</si>
  <si>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</si>
  <si>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</si>
  <si>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</si>
  <si>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</si>
  <si>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</si>
  <si>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</si>
  <si>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</si>
  <si>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</si>
  <si>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</si>
  <si>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</si>
  <si>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</si>
  <si>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</si>
  <si>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</si>
  <si>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</si>
  <si>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</si>
  <si>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</si>
  <si>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</si>
  <si>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</si>
  <si>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</si>
  <si>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</si>
  <si>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</si>
  <si>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</si>
  <si>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</si>
  <si>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</si>
  <si>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</si>
  <si>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</si>
  <si>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</si>
  <si>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</si>
  <si>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</si>
  <si>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</si>
  <si>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</si>
  <si>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</si>
  <si>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</si>
  <si>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</si>
  <si>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</si>
  <si>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</si>
  <si>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</si>
  <si>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</si>
  <si>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</si>
  <si>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</si>
  <si>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</si>
  <si>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</si>
  <si>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</si>
  <si>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</si>
  <si>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</si>
  <si>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</si>
  <si>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</si>
  <si>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</si>
  <si>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</si>
  <si>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</si>
  <si>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</si>
  <si>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</si>
  <si>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</si>
  <si>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</si>
  <si>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</si>
  <si>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</si>
  <si>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</si>
  <si>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</si>
  <si>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</si>
  <si>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</si>
  <si>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</si>
  <si>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</si>
  <si>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</si>
  <si>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</si>
  <si>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</si>
  <si>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</si>
  <si>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</si>
  <si>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</si>
  <si>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</si>
  <si>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</si>
  <si>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</si>
  <si>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</si>
  <si>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</si>
  <si>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</si>
  <si>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</si>
  <si>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</si>
  <si>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</si>
  <si>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</si>
  <si>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</si>
  <si>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</si>
  <si>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</si>
  <si>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</si>
  <si>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</si>
  <si>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</si>
  <si>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</si>
  <si>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</si>
  <si>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</si>
  <si>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</si>
  <si>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</si>
  <si>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</si>
  <si>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</si>
  <si>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</si>
  <si>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</si>
  <si>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</si>
  <si>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</si>
  <si>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</si>
  <si>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</si>
  <si>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</si>
  <si>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</si>
  <si>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</si>
  <si>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</si>
  <si>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</si>
  <si>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</si>
  <si>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</si>
  <si>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</si>
  <si>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</si>
  <si>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</si>
  <si>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</si>
  <si>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</si>
  <si>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</si>
  <si>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</si>
  <si>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</si>
  <si>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</si>
  <si>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</si>
  <si>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</si>
  <si>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</si>
  <si>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</si>
  <si>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</si>
  <si>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</si>
  <si>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</si>
  <si>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</si>
  <si>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</si>
  <si>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</si>
  <si>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</si>
  <si>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</si>
  <si>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</si>
  <si>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</si>
  <si>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</si>
  <si>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</si>
  <si>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</si>
  <si>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</si>
  <si>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</si>
  <si>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</si>
  <si>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</si>
  <si>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</si>
  <si>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</si>
  <si>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</si>
  <si>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</si>
  <si>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</si>
  <si>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</si>
  <si>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</si>
  <si>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</si>
  <si>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</si>
  <si>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</si>
  <si>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</si>
  <si>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</si>
  <si>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</si>
  <si>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</si>
  <si>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</si>
  <si>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</si>
  <si>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</si>
  <si>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</si>
  <si>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</si>
  <si>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</si>
  <si>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</si>
  <si>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</si>
  <si>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</si>
  <si>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</si>
  <si>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</si>
  <si>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</si>
  <si>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</si>
  <si>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</si>
  <si>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</si>
  <si>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</si>
  <si>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</si>
  <si>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</si>
  <si>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</si>
  <si>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</si>
  <si>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</si>
  <si>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</si>
  <si>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</si>
  <si>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</si>
  <si>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</si>
  <si>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</si>
  <si>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</si>
  <si>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</si>
  <si>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</si>
  <si>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</si>
  <si>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</si>
  <si>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</si>
  <si>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</si>
  <si>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</si>
  <si>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</si>
  <si>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</si>
  <si>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</si>
  <si>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</si>
  <si>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</si>
  <si>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</si>
  <si>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</si>
  <si>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</si>
  <si>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</si>
  <si>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</si>
  <si>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</si>
  <si>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</si>
  <si>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</si>
  <si>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</si>
  <si>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</si>
  <si>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</si>
  <si>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</si>
  <si>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</si>
  <si>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</si>
  <si>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</si>
  <si>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</si>
  <si>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</si>
  <si>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</si>
  <si>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</si>
  <si>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</si>
  <si>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</si>
  <si>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</si>
  <si>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</si>
  <si>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</si>
  <si>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</si>
  <si>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</si>
  <si>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</si>
  <si>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</si>
  <si>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</si>
  <si>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</si>
  <si>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</si>
  <si>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</si>
  <si>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</si>
  <si>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</si>
  <si>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</si>
  <si>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</si>
  <si>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</si>
  <si>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</si>
  <si>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</si>
  <si>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</si>
  <si>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</si>
  <si>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</si>
  <si>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</si>
  <si>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</si>
  <si>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</si>
  <si>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</si>
  <si>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</si>
  <si>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</si>
  <si>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</si>
  <si>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</si>
  <si>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</si>
  <si>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</si>
  <si>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</si>
  <si>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</si>
  <si>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</si>
  <si>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</si>
  <si>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</si>
  <si>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</si>
  <si>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</si>
  <si>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</si>
  <si>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</si>
  <si>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</si>
  <si>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</si>
  <si>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</si>
  <si>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</si>
  <si>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</si>
  <si>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</si>
  <si>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</si>
  <si>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</si>
  <si>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</si>
  <si>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</si>
  <si>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</si>
  <si>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</si>
  <si>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</si>
  <si>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</si>
  <si>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</si>
  <si>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</si>
  <si>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</si>
  <si>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</si>
  <si>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</si>
  <si>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</si>
  <si>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</si>
  <si>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</si>
  <si>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</si>
  <si>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</si>
  <si>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</si>
  <si>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</si>
  <si>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</si>
  <si>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</si>
  <si>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</si>
  <si>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</si>
  <si>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</si>
  <si>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</si>
  <si>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</si>
  <si>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</si>
  <si>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</si>
  <si>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</si>
  <si>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</si>
  <si>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</si>
  <si>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</si>
  <si>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</si>
  <si>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</si>
  <si>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</si>
  <si>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</si>
  <si>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</si>
  <si>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</si>
  <si>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</si>
  <si>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</si>
  <si>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</si>
  <si>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</si>
  <si>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</si>
  <si>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</si>
  <si>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</si>
  <si>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</si>
  <si>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</si>
  <si>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</si>
  <si>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</si>
  <si>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</si>
  <si>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</si>
  <si>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</si>
  <si>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</si>
  <si>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</si>
  <si>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</si>
  <si>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</si>
  <si>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</si>
  <si>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</si>
  <si>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</si>
  <si>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</si>
  <si>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</si>
  <si>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</si>
  <si>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</si>
  <si>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</si>
  <si>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</si>
  <si>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</si>
  <si>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</si>
  <si>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</si>
  <si>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</si>
  <si>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</si>
  <si>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</si>
  <si>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</si>
  <si>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</si>
  <si>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</si>
  <si>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</si>
  <si>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</si>
  <si>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</si>
  <si>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</si>
  <si>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</si>
  <si>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</si>
  <si>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</si>
  <si>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</si>
  <si>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</si>
  <si>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</si>
  <si>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</si>
  <si>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</si>
  <si>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</si>
  <si>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</si>
  <si>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</si>
  <si>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</si>
  <si>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</si>
  <si>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</si>
  <si>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</si>
  <si>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</si>
  <si>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</si>
  <si>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</si>
  <si>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</si>
  <si>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</si>
  <si>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</si>
  <si>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</si>
  <si>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</si>
  <si>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</si>
  <si>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</si>
  <si>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</si>
  <si>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</si>
  <si>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</si>
  <si>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</si>
  <si>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</si>
  <si>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</si>
  <si>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</si>
  <si>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</si>
  <si>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</si>
  <si>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</si>
  <si>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</si>
  <si>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</si>
  <si>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</si>
  <si>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</si>
  <si>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</si>
  <si>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</si>
  <si>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</si>
  <si>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</si>
  <si>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</si>
  <si>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</si>
  <si>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</si>
  <si>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</si>
  <si>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</si>
  <si>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</si>
  <si>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</si>
  <si>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</si>
  <si>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</si>
  <si>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</si>
  <si>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</si>
  <si>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</si>
  <si>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</si>
  <si>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</si>
  <si>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</si>
  <si>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</si>
  <si>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</si>
  <si>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</si>
  <si>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</si>
  <si>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</si>
  <si>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</si>
  <si>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</si>
  <si>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</si>
  <si>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</si>
  <si>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</si>
  <si>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</si>
  <si>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</si>
  <si>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</si>
  <si>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</si>
  <si>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</si>
  <si>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</si>
  <si>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</si>
  <si>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</si>
  <si>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</si>
  <si>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</si>
  <si>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</si>
  <si>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</si>
  <si>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</si>
  <si>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</si>
  <si>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</si>
  <si>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</si>
  <si>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</si>
  <si>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</si>
  <si>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</si>
  <si>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</si>
  <si>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</si>
  <si>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</si>
  <si>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</si>
  <si>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</si>
  <si>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</si>
  <si>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</si>
  <si>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</si>
  <si>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</si>
  <si>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</si>
  <si>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</si>
  <si>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</si>
  <si>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</si>
  <si>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</si>
  <si>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</si>
  <si>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</si>
  <si>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</si>
  <si>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</si>
  <si>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</si>
  <si>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</si>
  <si>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</si>
  <si>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</si>
  <si>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</si>
  <si>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</si>
  <si>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</si>
  <si>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</si>
  <si>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</si>
  <si>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</si>
  <si>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</si>
  <si>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</si>
  <si>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</si>
  <si>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</si>
  <si>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</si>
  <si>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</si>
  <si>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</si>
  <si>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</si>
  <si>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</si>
  <si>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</si>
  <si>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</si>
  <si>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</si>
  <si>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</si>
  <si>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</si>
  <si>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</si>
  <si>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</si>
  <si>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</si>
  <si>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</si>
  <si>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</si>
  <si>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</si>
  <si>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</si>
  <si>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</si>
  <si>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</si>
  <si>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</si>
  <si>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</si>
  <si>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</si>
  <si>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</si>
  <si>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</si>
  <si>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</si>
  <si>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</si>
  <si>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</si>
  <si>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</si>
  <si>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</si>
  <si>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</si>
  <si>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</si>
  <si>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</si>
  <si>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</si>
  <si>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</si>
  <si>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</si>
  <si>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</si>
  <si>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</si>
  <si>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</si>
  <si>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</si>
  <si>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</si>
  <si>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</si>
  <si>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</si>
  <si>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</si>
  <si>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</si>
  <si>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</si>
  <si>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</si>
  <si>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</si>
  <si>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</si>
  <si>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</si>
  <si>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</si>
  <si>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</si>
  <si>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</si>
  <si>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</si>
  <si>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</si>
  <si>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</si>
  <si>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</si>
  <si>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</si>
  <si>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</si>
  <si>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</si>
  <si>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</si>
  <si>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</si>
  <si>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</si>
  <si>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</si>
  <si>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</si>
  <si>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</si>
  <si>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</si>
  <si>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</si>
  <si>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</si>
  <si>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</si>
  <si>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</si>
  <si>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</si>
  <si>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</si>
  <si>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</si>
  <si>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</si>
  <si>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</si>
  <si>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</si>
  <si>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</si>
  <si>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</si>
  <si>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</si>
  <si>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</si>
  <si>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</si>
  <si>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</si>
  <si>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</si>
  <si>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</si>
  <si>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</si>
  <si>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</si>
  <si>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</si>
  <si>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</si>
  <si>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</si>
  <si>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</si>
  <si>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</si>
  <si>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</si>
  <si>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</si>
  <si>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</si>
  <si>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</si>
  <si>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</si>
  <si>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</si>
  <si>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</si>
  <si>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</si>
  <si>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</si>
  <si>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</si>
  <si>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</si>
  <si>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</si>
  <si>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</si>
  <si>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</si>
  <si>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</si>
  <si>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</si>
  <si>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</si>
  <si>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</si>
  <si>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</si>
  <si>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</si>
  <si>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</si>
  <si>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</si>
  <si>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</si>
  <si>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</si>
  <si>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</si>
  <si>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</si>
  <si>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</si>
  <si>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</si>
  <si>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</si>
  <si>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</si>
  <si>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</si>
  <si>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</si>
  <si>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</si>
  <si>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</si>
  <si>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</si>
  <si>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</si>
  <si>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</si>
  <si>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</si>
  <si>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</si>
  <si>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</si>
  <si>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</si>
  <si>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</si>
  <si>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</si>
  <si>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</si>
  <si>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</si>
  <si>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</si>
  <si>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</si>
  <si>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</si>
  <si>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</si>
  <si>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</si>
  <si>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</si>
  <si>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</si>
  <si>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</si>
  <si>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</si>
  <si>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</si>
  <si>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</si>
  <si>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</si>
  <si>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</si>
  <si>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</si>
  <si>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</si>
  <si>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</si>
  <si>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</si>
  <si>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</si>
  <si>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</si>
  <si>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</si>
  <si>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</si>
  <si>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</si>
  <si>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</si>
  <si>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</si>
  <si>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</si>
  <si>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</si>
  <si>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</si>
  <si>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</si>
  <si>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</si>
  <si>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</si>
  <si>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</si>
  <si>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</si>
  <si>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</si>
  <si>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</si>
  <si>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</si>
  <si>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</si>
  <si>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</si>
  <si>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</si>
  <si>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</si>
  <si>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</si>
  <si>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</si>
  <si>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</si>
  <si>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</si>
  <si>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</si>
  <si>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</si>
  <si>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</si>
  <si>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</si>
  <si>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</si>
  <si>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</si>
  <si>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</si>
  <si>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</si>
  <si>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</si>
  <si>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</si>
  <si>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</si>
  <si>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</si>
  <si>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</si>
  <si>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</si>
  <si>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</si>
  <si>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</si>
  <si>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</si>
  <si>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</si>
  <si>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</si>
  <si>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</si>
  <si>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</si>
  <si>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</si>
  <si>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</si>
  <si>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</si>
  <si>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</si>
  <si>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</si>
  <si>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</si>
  <si>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</si>
  <si>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</si>
  <si>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</si>
  <si>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</si>
  <si>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</si>
  <si>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</si>
  <si>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</si>
  <si>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</si>
  <si>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</si>
  <si>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</si>
  <si>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</si>
  <si>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</si>
  <si>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</si>
  <si>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</si>
  <si>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</si>
  <si>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</si>
  <si>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</si>
  <si>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</si>
  <si>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</si>
  <si>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</si>
  <si>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</si>
  <si>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</si>
  <si>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</si>
  <si>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</si>
  <si>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</si>
  <si>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</si>
  <si>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</si>
  <si>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</si>
  <si>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</si>
  <si>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</si>
  <si>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</si>
  <si>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</si>
  <si>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</si>
  <si>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</si>
  <si>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</si>
  <si>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</si>
  <si>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</si>
  <si>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</si>
  <si>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</si>
  <si>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</si>
  <si>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</si>
  <si>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</si>
  <si>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</si>
  <si>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</si>
  <si>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</si>
  <si>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</si>
  <si>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</si>
  <si>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</si>
  <si>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</si>
  <si>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</si>
  <si>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</si>
  <si>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</si>
  <si>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</si>
  <si>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</si>
  <si>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</si>
  <si>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</si>
  <si>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</si>
  <si>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</si>
  <si>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</si>
  <si>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</si>
  <si>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</si>
  <si>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</si>
  <si>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</si>
  <si>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</si>
  <si>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</si>
  <si>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</si>
  <si>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</si>
  <si>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</si>
  <si>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</si>
  <si>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</si>
  <si>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</si>
  <si>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</si>
  <si>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</si>
  <si>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</si>
  <si>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</si>
  <si>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</si>
  <si>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</si>
  <si>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</si>
  <si>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</si>
  <si>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</si>
  <si>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</si>
  <si>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</si>
  <si>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</si>
  <si>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</si>
  <si>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</si>
  <si>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</si>
  <si>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</si>
  <si>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</si>
  <si>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</si>
  <si>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</si>
  <si>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</si>
  <si>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</si>
  <si>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</si>
  <si>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</si>
  <si>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</si>
  <si>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</si>
  <si>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</si>
  <si>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</si>
  <si>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</si>
  <si>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</si>
  <si>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</si>
  <si>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</si>
  <si>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</si>
  <si>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</si>
  <si>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</si>
  <si>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</si>
  <si>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</si>
  <si>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</si>
  <si>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</si>
  <si>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</si>
  <si>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</si>
  <si>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</si>
  <si>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</si>
  <si>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</si>
  <si>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</si>
  <si>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</si>
  <si>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</si>
  <si>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</si>
  <si>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</si>
  <si>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</si>
  <si>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</si>
  <si>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</si>
  <si>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</si>
  <si>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</si>
  <si>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</si>
  <si>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</si>
  <si>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</si>
  <si>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</si>
  <si>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</si>
  <si>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</si>
  <si>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</si>
  <si>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</si>
  <si>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</si>
  <si>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</si>
  <si>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</si>
  <si>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</si>
  <si>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</si>
  <si>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</si>
  <si>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</si>
  <si>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</si>
  <si>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</si>
  <si>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</si>
  <si>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</si>
  <si>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</si>
  <si>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</si>
  <si>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</si>
  <si>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</si>
  <si>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</si>
  <si>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</si>
  <si>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</si>
  <si>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</si>
  <si>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</si>
  <si>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</si>
  <si>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</si>
  <si>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</si>
  <si>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</si>
  <si>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</si>
  <si>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</si>
  <si>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</si>
  <si>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</si>
  <si>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</si>
  <si>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</si>
  <si>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</si>
  <si>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</si>
  <si>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</si>
  <si>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</si>
  <si>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</si>
  <si>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</si>
  <si>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</si>
  <si>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</si>
  <si>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</si>
  <si>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</si>
  <si>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</si>
  <si>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</si>
  <si>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</si>
  <si>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</si>
  <si>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</si>
  <si>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</si>
  <si>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</si>
  <si>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</si>
  <si>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</si>
  <si>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</si>
  <si>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</si>
  <si>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</si>
  <si>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</si>
  <si>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</si>
  <si>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</si>
  <si>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</si>
  <si>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</si>
  <si>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</si>
  <si>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</si>
  <si>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</si>
  <si>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</si>
  <si>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</si>
  <si>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</si>
  <si>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</si>
  <si>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</si>
  <si>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</si>
  <si>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</si>
  <si>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</si>
  <si>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</si>
  <si>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</si>
  <si>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</si>
  <si>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</si>
  <si>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</si>
  <si>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</si>
  <si>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</si>
  <si>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</si>
  <si>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</si>
  <si>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</si>
  <si>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</si>
  <si>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</si>
  <si>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</si>
  <si>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</si>
  <si>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</si>
  <si>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</si>
  <si>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</si>
  <si>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</si>
  <si>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</si>
  <si>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</si>
  <si>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</si>
  <si>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</si>
  <si>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</si>
  <si>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</si>
  <si>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</si>
  <si>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</si>
  <si>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</si>
  <si>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</si>
  <si>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</si>
  <si>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</si>
  <si>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</si>
  <si>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</si>
  <si>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</si>
  <si>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</si>
  <si>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</si>
  <si>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</si>
  <si>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</si>
  <si>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</si>
  <si>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</si>
  <si>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</si>
  <si>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</si>
  <si>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</si>
  <si>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</si>
  <si>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</si>
  <si>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</si>
  <si>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</si>
  <si>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</si>
  <si>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</si>
  <si>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</si>
  <si>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</si>
  <si>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</si>
  <si>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</si>
  <si>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</si>
  <si>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</si>
  <si>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</si>
  <si>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</si>
  <si>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</si>
  <si>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</si>
  <si>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</si>
  <si>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</si>
  <si>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</si>
  <si>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</si>
  <si>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</si>
  <si>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</si>
  <si>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</si>
  <si>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</si>
  <si>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</si>
  <si>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</si>
  <si>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</si>
  <si>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</si>
  <si>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</si>
  <si>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</si>
  <si>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</si>
  <si>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</si>
  <si>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</si>
  <si>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</si>
  <si>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</si>
  <si>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</si>
  <si>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</si>
  <si>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</si>
  <si>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</si>
  <si>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</si>
  <si>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</si>
  <si>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</si>
  <si>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</si>
  <si>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</si>
  <si>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</si>
  <si>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</si>
  <si>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</si>
  <si>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</si>
  <si>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</si>
  <si>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</si>
  <si>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</si>
  <si>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</si>
  <si>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</si>
  <si>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</si>
  <si>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</si>
  <si>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</si>
  <si>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</si>
  <si>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</si>
  <si>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</si>
  <si>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</si>
  <si>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</si>
  <si>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</si>
  <si>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</si>
  <si>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</si>
  <si>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</si>
  <si>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</si>
  <si>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</si>
  <si>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</si>
  <si>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</si>
  <si>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</si>
  <si>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</si>
  <si>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</si>
  <si>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</si>
  <si>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</si>
  <si>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</si>
  <si>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</si>
  <si>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</si>
  <si>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</si>
  <si>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</si>
  <si>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</si>
  <si>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</si>
  <si>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</si>
  <si>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</si>
  <si>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</si>
  <si>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</si>
  <si>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</si>
  <si>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</si>
  <si>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</si>
  <si>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</si>
  <si>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</si>
  <si>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</si>
  <si>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</si>
  <si>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</si>
  <si>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</si>
  <si>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</si>
  <si>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</si>
  <si>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</si>
  <si>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</si>
  <si>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</si>
  <si>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</si>
  <si>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</si>
  <si>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</si>
  <si>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</si>
  <si>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</si>
  <si>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</si>
  <si>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</si>
  <si>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</si>
  <si>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</si>
  <si>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</si>
  <si>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</si>
  <si>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</si>
  <si>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</si>
  <si>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</si>
  <si>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</si>
  <si>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</si>
  <si>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</si>
  <si>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</si>
  <si>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</si>
  <si>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</si>
  <si>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</si>
  <si>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</si>
  <si>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</si>
  <si>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</si>
  <si>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</si>
  <si>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</si>
  <si>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</si>
  <si>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</si>
  <si>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</si>
  <si>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</si>
  <si>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</si>
  <si>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</si>
  <si>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</si>
  <si>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</si>
  <si>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</si>
  <si>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</si>
  <si>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</si>
  <si>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</si>
  <si>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</si>
  <si>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</si>
  <si>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</si>
  <si>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</si>
  <si>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</si>
  <si>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</si>
  <si>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</si>
  <si>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</si>
  <si>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</si>
  <si>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</si>
  <si>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</si>
  <si>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</si>
  <si>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</si>
  <si>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</si>
  <si>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</si>
  <si>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</si>
  <si>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</si>
  <si>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</si>
  <si>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</si>
  <si>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</si>
  <si>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</si>
  <si>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</si>
  <si>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</si>
  <si>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</si>
  <si>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</si>
  <si>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</si>
  <si>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</si>
  <si>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</si>
  <si>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</si>
  <si>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</si>
  <si>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</si>
  <si>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</si>
  <si>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</si>
  <si>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</si>
  <si>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</si>
  <si>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</si>
  <si>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</si>
  <si>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</si>
  <si>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</si>
  <si>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</si>
  <si>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</si>
  <si>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</si>
  <si>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</si>
  <si>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</si>
  <si>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</si>
  <si>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</si>
  <si>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</si>
  <si>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</si>
  <si>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</si>
  <si>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</si>
  <si>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</si>
  <si>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</si>
  <si>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</si>
  <si>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</si>
  <si>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</si>
  <si>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</si>
  <si>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</si>
  <si>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</si>
  <si>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</si>
  <si>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</si>
  <si>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</si>
  <si>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</si>
  <si>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</si>
  <si>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</si>
  <si>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</si>
  <si>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</si>
  <si>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</si>
  <si>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</si>
  <si>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</si>
  <si>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</si>
  <si>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</si>
  <si>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</si>
  <si>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</si>
  <si>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</si>
  <si>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</si>
  <si>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</si>
  <si>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</si>
  <si>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</si>
  <si>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</si>
  <si>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</si>
  <si>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</si>
  <si>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</si>
  <si>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</si>
  <si>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</si>
  <si>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</si>
  <si>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</si>
  <si>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</si>
  <si>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</si>
  <si>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</si>
  <si>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</si>
  <si>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</si>
  <si>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</si>
  <si>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</si>
  <si>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</si>
  <si>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</si>
  <si>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</si>
  <si>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</si>
  <si>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</si>
  <si>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</si>
  <si>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</si>
  <si>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</si>
  <si>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</si>
  <si>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</si>
  <si>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</si>
  <si>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</si>
  <si>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</si>
  <si>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</si>
  <si>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</si>
  <si>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</si>
  <si>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</si>
  <si>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</si>
  <si>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</si>
  <si>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</si>
  <si>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</si>
  <si>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</si>
  <si>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</si>
  <si>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</si>
  <si>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</si>
  <si>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</si>
  <si>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</si>
  <si>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</si>
  <si>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</si>
  <si>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</si>
  <si>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</si>
  <si>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</si>
  <si>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</si>
  <si>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</si>
  <si>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</si>
  <si>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</si>
  <si>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</si>
  <si>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</si>
  <si>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</si>
  <si>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</si>
  <si>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</si>
  <si>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</si>
  <si>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</si>
  <si>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</si>
  <si>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</si>
  <si>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</si>
  <si>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</si>
  <si>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</si>
  <si>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</si>
  <si>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</si>
  <si>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</si>
  <si>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</si>
  <si>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</si>
  <si>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</si>
  <si>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</si>
  <si>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</si>
  <si>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</si>
  <si>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</si>
  <si>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</si>
  <si>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</si>
  <si>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</si>
  <si>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</si>
  <si>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</si>
  <si>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</si>
  <si>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</si>
  <si>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</si>
  <si>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</si>
  <si>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</si>
  <si>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</si>
  <si>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</si>
  <si>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</si>
  <si>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</si>
  <si>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</si>
  <si>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</si>
  <si>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</si>
  <si>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</si>
  <si>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</si>
  <si>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</si>
  <si>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</si>
  <si>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</si>
  <si>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</si>
  <si>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</si>
  <si>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</si>
  <si>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</si>
  <si>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</si>
  <si>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</si>
  <si>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</si>
  <si>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</si>
  <si>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</si>
  <si>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</si>
  <si>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</si>
  <si>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</si>
  <si>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</si>
  <si>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</si>
  <si>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</si>
  <si>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</si>
  <si>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</si>
  <si>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</si>
  <si>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</si>
  <si>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</si>
  <si>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</si>
  <si>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</si>
  <si>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</si>
  <si>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</si>
  <si>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</si>
  <si>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</si>
  <si>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</si>
  <si>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</si>
  <si>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</si>
  <si>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</si>
  <si>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</si>
  <si>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</si>
  <si>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</si>
  <si>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</si>
  <si>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</si>
  <si>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</si>
  <si>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</si>
  <si>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</si>
  <si>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</si>
  <si>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</si>
  <si>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</si>
  <si>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</si>
  <si>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</si>
  <si>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</si>
  <si>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</si>
  <si>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</si>
  <si>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</si>
  <si>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</si>
  <si>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</si>
  <si>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</si>
  <si>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</si>
  <si>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</si>
  <si>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</si>
  <si>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</si>
  <si>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</si>
  <si>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</si>
  <si>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</si>
  <si>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</si>
  <si>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</si>
  <si>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</si>
  <si>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</si>
  <si>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</si>
  <si>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</si>
  <si>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</si>
  <si>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</si>
  <si>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</si>
  <si>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</si>
  <si>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</si>
  <si>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</si>
  <si>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</si>
  <si>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</si>
  <si>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</si>
  <si>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</si>
  <si>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</si>
  <si>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</si>
  <si>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</si>
  <si>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</si>
  <si>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</si>
  <si>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</si>
  <si>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</si>
  <si>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</si>
  <si>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</si>
  <si>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</si>
  <si>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</si>
  <si>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</si>
  <si>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</si>
  <si>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</si>
  <si>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</si>
  <si>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</si>
  <si>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</si>
  <si>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</si>
  <si>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</si>
  <si>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</si>
  <si>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</si>
  <si>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</si>
  <si>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</si>
  <si>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</si>
  <si>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</si>
  <si>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</si>
  <si>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</si>
  <si>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</si>
  <si>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</si>
  <si>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</si>
  <si>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</si>
  <si>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</si>
  <si>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</si>
  <si>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</si>
  <si>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</si>
  <si>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</si>
  <si>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</si>
  <si>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</si>
  <si>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</si>
  <si>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</si>
  <si>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</si>
  <si>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</si>
  <si>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</si>
  <si>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</si>
  <si>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</si>
  <si>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</si>
  <si>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</si>
  <si>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</si>
  <si>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</si>
  <si>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</si>
  <si>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</si>
  <si>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</si>
  <si>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</si>
  <si>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</si>
  <si>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</si>
  <si>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</si>
  <si>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</si>
  <si>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</si>
  <si>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</si>
  <si>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</si>
  <si>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</si>
  <si>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</si>
  <si>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</si>
  <si>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</si>
  <si>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</si>
  <si>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</si>
  <si>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</si>
  <si>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</si>
  <si>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</si>
  <si>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</si>
  <si>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</si>
  <si>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</si>
  <si>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</si>
  <si>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</si>
  <si>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</si>
  <si>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</si>
  <si>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</si>
  <si>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</si>
  <si>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</si>
  <si>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</si>
  <si>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</si>
  <si>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</si>
  <si>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</si>
  <si>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</si>
  <si>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</si>
  <si>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</si>
  <si>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</si>
  <si>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</si>
  <si>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</si>
  <si>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</si>
  <si>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</si>
  <si>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</si>
  <si>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</si>
  <si>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</si>
  <si>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</si>
  <si>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</si>
  <si>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</si>
  <si>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</si>
  <si>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</si>
  <si>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</si>
  <si>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</si>
  <si>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</si>
  <si>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</si>
  <si>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</si>
  <si>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</si>
  <si>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</si>
  <si>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</si>
  <si>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</si>
  <si>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</si>
  <si>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</si>
  <si>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</si>
  <si>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</si>
  <si>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</si>
  <si>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</si>
  <si>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</si>
  <si>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</si>
  <si>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</si>
  <si>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</si>
  <si>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</si>
  <si>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</si>
  <si>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</si>
  <si>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</si>
  <si>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</si>
  <si>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</si>
  <si>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</si>
  <si>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</si>
  <si>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</si>
  <si>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</si>
  <si>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</si>
  <si>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</si>
  <si>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</si>
  <si>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</si>
  <si>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</si>
  <si>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</si>
  <si>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</si>
  <si>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</si>
  <si>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</si>
  <si>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</si>
  <si>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</si>
  <si>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</si>
  <si>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</si>
  <si>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</si>
  <si>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</si>
  <si>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</si>
  <si>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</si>
  <si>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</si>
  <si>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</si>
  <si>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</si>
  <si>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</si>
  <si>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</si>
  <si>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</si>
  <si>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</si>
  <si>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</si>
  <si>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</si>
  <si>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</si>
  <si>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</si>
  <si>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</si>
  <si>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</si>
  <si>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</si>
  <si>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</si>
  <si>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</si>
  <si>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</si>
  <si>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</si>
  <si>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</si>
  <si>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</si>
  <si>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</si>
  <si>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</si>
  <si>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</si>
  <si>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</si>
  <si>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</si>
  <si>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</si>
  <si>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</si>
  <si>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</si>
  <si>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</si>
  <si>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</si>
  <si>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</si>
  <si>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</si>
  <si>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</si>
  <si>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</si>
  <si>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</si>
  <si>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</si>
  <si>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</si>
  <si>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</si>
  <si>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</si>
  <si>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</si>
  <si>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</si>
  <si>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</si>
  <si>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</si>
  <si>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</si>
  <si>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</si>
  <si>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</si>
  <si>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</si>
  <si>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</si>
  <si>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</si>
  <si>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</si>
  <si>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</si>
  <si>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</si>
  <si>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</si>
  <si>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</si>
  <si>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</si>
  <si>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</si>
  <si>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</si>
  <si>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</si>
  <si>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</si>
  <si>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</si>
  <si>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</si>
  <si>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</si>
  <si>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</si>
  <si>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PCM-20251010-00000793</t>
  </si>
  <si>
    <t xml:space="preserve"> PCM-20250215-00000830 </t>
  </si>
  <si>
    <t>LTE site still down and  site located in aramco area access issue need special permission</t>
  </si>
  <si>
    <t xml:space="preserve"> PCM-20251010-00000742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</si>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</sst>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277.6326430555564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0.12331435185478767</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45940.581068981483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45940.581068981483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45940.581068981483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45940.581068981483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45940.581068981483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45940.581068981483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45940.581068981483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45940.581068981483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45940.581068981483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45940.581068981483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45940.581068981483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45940.581068981483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45940.581068981483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45940.581068981483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45940.581068981483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45940.581068981483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45940.581068981483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45940.581068981483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45940.581068981483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45940.581068981483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45940.581068981483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45940.581068981483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45940.581068981483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45940.581068981483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45940.581068981483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45940.581068981483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45940.581068981483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45940.581068981483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45940.581068981483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45940.581068981483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45940.581068981483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45940.581068981483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45940.581068981483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45940.581068981483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45940.581068981483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45940.581068981483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45940.581068981483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45940.581068981483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45940.581068981483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45940.581068981483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45940.581068981483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45940.581068981483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45940.581068981483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45940.581068981483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45940.581068981483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45940.581068981483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45940.581068981483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45940.581068981483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45940.581068981483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45940.581068981483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45940.581068981483</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AF60AEC4-88E8-4B16-A92F-E8796896B539}"/>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selection activeCell="B14" sqref="B14"/>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133.85398564815114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115.58123101852107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0.53444861111347564</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21504</v>
      </c>
      <c r="E7" s="120" t="s">
        <v>38964</v>
      </c>
      <c r="F7" s="121">
        <v>45940.579155092593</v>
      </c>
      <c r="G7" s="122">
        <f ca="1">IFERROR(NOW()-F7,"-")</f>
        <v>1.9138888892484829E-3</v>
      </c>
      <c r="H7" s="121">
        <v>45940.537488425929</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45940.581068981483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45940.581068981483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45940.581068981483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45940.581068981483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45940.581068981483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45940.581068981483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45940.581068981483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45940.581068981483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45940.581068981483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45940.581068981483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45940.581068981483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45940.581068981483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45940.581068981483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45940.581068981483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45940.581068981483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45940.581068981483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45940.581068981483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45940.581068981483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45940.581068981483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45940.581068981483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45940.581068981483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45940.581068981483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45940.581068981483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45940.581068981483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45940.581068981483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45940.581068981483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45940.581068981483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45940.581068981483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45940.581068981483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45940.581068981483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45940.581068981483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45940.581068981483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45940.581068981483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45940.581068981483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45940.581068981483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45940.581068981483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45940.581068981483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45940.581068981483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45940.581068981483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45940.581068981483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45940.581068981483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45940.581068981483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45940.581068981483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45940.581068981483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45940.581068981483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45940.581068981483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45940.581068981483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45940.581068981483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45940.581068981483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45940.581068981483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45940.581068981483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45940.581068981483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45940.581068981483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45940.581068981483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45940.581068981483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45940.581068981483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45940.581068981483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45940.581068981483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45940.581068981483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45940.581068981483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45940.581068981483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45940.581068981483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45940.581068981483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45940.581068981483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45940.581068981483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45940.581068981483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45940.581068981483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45940.581068981483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45940.581068981483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45940.581068981483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45940.581068981483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45940.581068981483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45940.581068981483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45940.581068981483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45940.581068981483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45940.581068981483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45940.581068981483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45940.581068981483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45940.581068981483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45940.581068981483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45940.581068981483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45940.581068981483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45940.581068981483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45940.581068981483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45940.581068981483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45940.581068981483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45940.581068981483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45940.581068981483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45940.581068981483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45940.581068981483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45940.581068981483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45940.581068981483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45940.581068981483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45940.581068981483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45940.581068981483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45940.581068981483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45940.581068981483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45940.581068981483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45940.581068981483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45940.581068981483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45940.581068981483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45940.581068981483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45940.581068981483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45940.581068981483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45940.581068981483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45940.581068981483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45940.581068981483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45940.581068981483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45940.581068981483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45940.581068981483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45940.581068981483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45940.581068981483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45940.581068981483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45940.581068981483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45940.581068981483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45940.581068981483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45940.581068981483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45940.581068981483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45940.581068981483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45940.581068981483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45940.581068981483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45940.581068981483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45940.581068981483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45940.581068981483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45940.581068981483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45940.581068981483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45940.581068981483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45940.581068981483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45940.581068981483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45940.581068981483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45940.581068981483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45940.581068981483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45940.581068981483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45940.581068981483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45940.581068981483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45940.581068981483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45940.581068981483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45940.581068981483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45940.581068981483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45940.581068981483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45940.581068981483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45940.581068981483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45940.581068981483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45940.581068981483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45940.581068981483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45940.581068981483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45940.581068981483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45940.581068981483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45940.581068981483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45940.581068981483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45940.581068981483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45940.581068981483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45940.581068981483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45940.581068981483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45940.581068981483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45940.581068981483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45940.581068981483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45940.581068981483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45940.581068981483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45940.581068981483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45940.581068981483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45940.581068981483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45940.581068981483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45940.581068981483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45940.581068981483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45940.581068981483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45940.581068981483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45940.581068981483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45940.581068981483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45940.581068981483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45940.581068981483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45940.581068981483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45940.581068981483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45940.581068981483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45940.581068981483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45940.581068981483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45940.581068981483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45940.581068981483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45940.581068981483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45940.581068981483</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45940.581068981483</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45940.581068981483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45940.581068981483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45940.581068981483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45940.581068981483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45940.581068981483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45940.581068981483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45940.581068981483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45940.581068981483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45940.581068981483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45940.581068981483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45940.581068981483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45940.581068981483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45940.581068981483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45940.581068981483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45940.581068981483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45940.581068981483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45940.581068981483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45940.581068981483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45940.581068981483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45940.581068981483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45940.581068981483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45940.581068981483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45940.581068981483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45940.581068981483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45940.581068981483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45940.581068981483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45940.581068981483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45940.581068981483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45940.581068981483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45940.581068981483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45940.581068981483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45940.581068981483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45940.581068981483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45940.581068981483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45940.581068981483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45940.581068981483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45940.581068981483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45940.581068981483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45940.581068981483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45940.581068981483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45940.581068981483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45940.581068981483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45940.581068981483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45940.581068981483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45940.581068981483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45940.581068981483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45940.581068981483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45940.581068981483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45940.581068981483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45940.581068981483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45940.581068981483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45940.581068981483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45940.581068981483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45940.581068981483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45940.581068981483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45940.581068981483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45940.581068981483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45940.581068981483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45940.581068981483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45940.581068981483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45940.581068981483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45940.581068981483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45940.581068981483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45940.581068981483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45940.581068981483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45940.581068981483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45940.581068981483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45940.581068981483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45940.581068981483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45940.581068981483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45940.581068981483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45940.581068981483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45940.581068981483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45940.581068981483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45940.581068981483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45940.581068981483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45940.581068981483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45940.581068981483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45940.581068981483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45940.581068981483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45940.581068981483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45940.581068981483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45940.581068981483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45940.581068981483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45940.581068981483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45940.581068981483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45940.581068981483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45940.581068981483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45940.581068981483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45940.581068981483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45940.581068981483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45940.581068981483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45940.581068981483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45940.581068981483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45940.581068981483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45940.581068981483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45940.581068981483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45940.581068981483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45940.581068981483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45940.581068981483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45940.581068981483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45940.581068981483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45940.581068981483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45940.581068981483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45940.581068981483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45940.581068981483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45940.581068981483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45940.581068981483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45940.581068981483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45940.581068981483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45940.581068981483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45940.581068981483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45940.581068981483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45940.581068981483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45940.581068981483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45940.581068981483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45940.581068981483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45940.581068981483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45940.581068981483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45940.581068981483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45940.581068981483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45940.581068981483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45940.581068981483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45940.581068981483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45940.581068981483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45940.581068981483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45940.581068981483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45940.581068981483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45940.581068981483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45940.581068981483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45940.581068981483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45940.581068981483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45940.581068981483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45940.581068981483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45940.581068981483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45940.581068981483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45940.581068981483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45940.581068981483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45940.581068981483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45940.581068981483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45940.581068981483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45940.581068981483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45940.581068981483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45940.581068981483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45940.581068981483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45940.581068981483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45940.581068981483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45940.581068981483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45940.581068981483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45940.581068981483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45940.581068981483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45940.581068981483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45940.581068981483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45940.581068981483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45940.581068981483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45940.581068981483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45940.581068981483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45940.581068981483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45940.581068981483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45940.581068981483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45940.581068981483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45940.581068981483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45940.581068981483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45940.581068981483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45940.581068981483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45940.581068981483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45940.581068981483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45940.581068981483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45940.581068981483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45940.581068981483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45940.581068981483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45940.581068981483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45940.581068981483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45940.581068981483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45940.581068981483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45940.581068981483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45940.581068981483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45940.581068981483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45940.581068981483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45940.581068981483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45940.581068981483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45940.581068981483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45940.581068981483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45940.581068981483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45940.581068981483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45940.581068981483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45940.581068981483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45940.581068981483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45940.581068981483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45940.581068981483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45940.581068981483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45940.581068981483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45940.581068981483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45940.581068981483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45940.581068981483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45940.581068981483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45940.581068981483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45940.581068981483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45940.581068981483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45940.581068981483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45940.581068981483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45940.581068981483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45940.581068981483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45940.581068981483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45940.581068981483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45940.581068981483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45940.581068981483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45940.581068981483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45940.581068981483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45940.581068981483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45940.581068981483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45940.581068981483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45940.581068981483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45940.581068981483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45940.581068981483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45940.581068981483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45940.581068981483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45940.581068981483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45940.581068981483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45940.581068981483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45940.581068981483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45940.581068981483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45940.581068981483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45940.581068981483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45940.581068981483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45940.581068981483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45940.581068981483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45940.581068981483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45940.581068981483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45940.581068981483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45940.581068981483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45940.581068981483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45940.581068981483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45940.581068981483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45940.581068981483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45940.581068981483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45940.581068981483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45940.581068981483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45940.581068981483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45940.581068981483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45940.581068981483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45940.581068981483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45940.581068981483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45940.581068981483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45940.581068981483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45940.581068981483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45940.581068981483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45940.581068981483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45940.581068981483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45940.581068981483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45940.581068981483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45940.581068981483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45940.581068981483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45940.581068981483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45940.581068981483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45940.581068981483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45940.581068981483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45940.581068981483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45940.581068981483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45940.581068981483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45940.581068981483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45940.581068981483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45940.581068981483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45940.581068981483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45940.581068981483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45940.581068981483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45940.581068981483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45940.581068981483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45940.581068981483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45940.581068981483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45940.581068981483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45940.581068981483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45940.581068981483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45940.581068981483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45940.581068981483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45940.581068981483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45940.581068981483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45940.581068981483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45940.581068981483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45940.581068981483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45940.581068981483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45940.581068981483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45940.581068981483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45940.581068981483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45940.581068981483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45940.581068981483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45940.581068981483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45940.581068981483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45940.581068981483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45940.581068981483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45940.581068981483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45940.581068981483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45940.581068981483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45940.581068981483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45940.581068981483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45940.581068981483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45940.581068981483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45940.581068981483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45940.581068981483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45940.581068981483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45940.581068981483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45940.581068981483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45940.581068981483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45940.581068981483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45940.581068981483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45940.581068981483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45940.581068981483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45940.581068981483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45940.581068981483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45940.581068981483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45940.581068981483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45940.581068981483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45940.581068981483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45940.581068981483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45940.581068981483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45940.581068981483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45940.581068981483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45940.581068981483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45940.581068981483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45940.581068981483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45940.581068981483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45940.581068981483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45940.581068981483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45940.581068981483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45940.581068981483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45940.581068981483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45940.581068981483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45940.581068981483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45940.581068981483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45940.581068981483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45940.581068981483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45940.581068981483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45940.581068981483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45940.581068981483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45940.581068981483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45940.581068981483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45940.581068981483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45940.581068981483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45940.581068981483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45940.581068981483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45940.581068981483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45940.581068981483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45940.581068981483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45940.581068981483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45940.581068981483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45940.581068981483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45940.581068981483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45940.581068981483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45940.581068981483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45940.581068981483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45940.581068981483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45940.581068981483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45940.581068981483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45940.581068981483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45940.581068981483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45940.581068981483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45940.581068981483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45940.581068981483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45940.581068981483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45940.581068981483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45940.581068981483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45940.581068981483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45940.581068981483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45940.581068981483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45940.581068981483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45940.581068981483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45940.581068981483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45940.581068981483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45940.581068981483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45940.581068981483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45940.581068981483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45940.581068981483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45940.581068981483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45940.581068981483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45940.581068981483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45940.581068981483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45940.581068981483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45940.581068981483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45940.581068981483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45940.581068981483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45940.581068981483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45940.581068981483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45940.581068981483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45940.581068981483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45940.581068981483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45940.581068981483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45940.581068981483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45940.581068981483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45940.581068981483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45940.581068981483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45940.581068981483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45940.581068981483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45940.581068981483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45940.581068981483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45940.581068981483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45940.581068981483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45940.581068981483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45940.581068981483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45940.581068981483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45940.581068981483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45940.581068981483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45940.581068981483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45940.581068981483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45940.581068981483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45940.581068981483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45940.581068981483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45940.581068981483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45940.581068981483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45940.581068981483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45940.581068981483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45940.581068981483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45940.581068981483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45940.581068981483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45940.581068981483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45940.581068981483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45940.581068981483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45940.581068981483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45940.581068981483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45940.581068981483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45940.581068981483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45940.581068981483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45940.581068981483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45940.581068981483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45940.581068981483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45940.581068981483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45940.581068981483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45940.581068981483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45940.581068981483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45940.581068981483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45940.581068981483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45940.581068981483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45940.581068981483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45940.581068981483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45940.581068981483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45940.581068981483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45940.581068981483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45940.581068981483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45940.581068981483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45940.581068981483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45940.581068981483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45940.581068981483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45940.581068981483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45940.581068981483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45940.581068981483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45940.581068981483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45940.581068981483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45940.581068981483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45940.581068981483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45940.581068981483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45940.581068981483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45940.581068981483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45940.581068981483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45940.581068981483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45940.581068981483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45940.581068981483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45940.581068981483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45940.581068981483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45940.581068981483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45940.581068981483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45940.581068981483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45940.581068981483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45940.581068981483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45940.581068981483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45940.581068981483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45940.581068981483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45940.581068981483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45940.581068981483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45940.581068981483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45940.581068981483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45940.581068981483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45940.581068981483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45940.581068981483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45940.581068981483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45940.581068981483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45940.581068981483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45940.581068981483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45940.581068981483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45940.581068981483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45940.581068981483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45940.581068981483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45940.581068981483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45940.581068981483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45940.581068981483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45940.581068981483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45940.581068981483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45940.581068981483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45940.581068981483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45940.581068981483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45940.581068981483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45940.581068981483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45940.581068981483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45940.581068981483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45940.581068981483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45940.581068981483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45940.581068981483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45940.581068981483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45940.581068981483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45940.581068981483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45940.581068981483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45940.581068981483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45940.581068981483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45940.581068981483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45940.581068981483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45940.581068981483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45940.581068981483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45940.581068981483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45940.581068981483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45940.581068981483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45940.581068981483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45940.581068981483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45940.581068981483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45940.581068981483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45940.581068981483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45940.581068981483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45940.581068981483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45940.581068981483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45940.581068981483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45940.581068981483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45940.581068981483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45940.581068981483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45940.581068981483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45940.581068981483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45940.581068981483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45940.581068981483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45940.581068981483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45940.581068981483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45940.581068981483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45940.581068981483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45940.581068981483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45940.581068981483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45940.581068981483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45940.581068981483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45940.581068981483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45940.581068981483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45940.581068981483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45940.581068981483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45940.581068981483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45940.581068981483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45940.581068981483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45940.581068981483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45940.581068981483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45940.581068981483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45940.581068981483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45940.581068981483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45940.581068981483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45940.581068981483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45940.581068981483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45940.581068981483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45940.581068981483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45940.581068981483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45940.581068981483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45940.581068981483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45940.581068981483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45940.581068981483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45940.581068981483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45940.581068981483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45940.581068981483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45940.581068981483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45940.581068981483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45940.581068981483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45940.581068981483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45940.581068981483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45940.581068981483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45940.581068981483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45940.581068981483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45940.581068981483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45940.581068981483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45940.581068981483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45940.581068981483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45940.581068981483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45940.581068981483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45940.581068981483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45940.581068981483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45940.581068981483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45940.581068981483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45940.581068981483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45940.581068981483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45940.581068981483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45940.581068981483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45940.581068981483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45940.581068981483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45940.581068981483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45940.581068981483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45940.581068981483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45940.581068981483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45940.581068981483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45940.581068981483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45940.581068981483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45940.581068981483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45940.581068981483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45940.581068981483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45940.581068981483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45940.581068981483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45940.581068981483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45940.581068981483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45940.581068981483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45940.581068981483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45940.581068981483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45940.581068981483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45940.581068981483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45940.581068981483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45940.581068981483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45940.581068981483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45940.581068981483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45940.581068981483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45940.581068981483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45940.581068981483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45940.581068981483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45940.581068981483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45940.581068981483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45940.581068981483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45940.581068981483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45940.581068981483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45940.581068981483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45940.581068981483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45940.581068981483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45940.581068981483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45940.581068981483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45940.581068981483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45940.581068981483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45940.581068981483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45940.581068981483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45940.581068981483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45940.581068981483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45940.581068981483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45940.581068981483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45940.581068981483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45940.581068981483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45940.581068981483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45940.581068981483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45940.581068981483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45940.581068981483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45940.581068981483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45940.581068981483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45940.581068981483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45940.581068981483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45940.581068981483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45940.581068981483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45940.581068981483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45940.581068981483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45940.581068981483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45940.581068981483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45940.581068981483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45940.581068981483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45940.581068981483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45940.581068981483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45940.581068981483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45940.581068981483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45940.581068981483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45940.581068981483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45940.581068981483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45940.581068981483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45940.581068981483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45940.581068981483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45940.581068981483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45940.581068981483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45940.581068981483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45940.581068981483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45940.581068981483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45940.581068981483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45940.581068981483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45940.581068981483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45940.581068981483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45940.581068981483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45940.581068981483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45940.581068981483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45940.581068981483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45940.581068981483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45940.581068981483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45940.581068981483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45940.581068981483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45940.581068981483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45940.581068981483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45940.581068981483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45940.581068981483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45940.581068981483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45940.581068981483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45940.581068981483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45940.581068981483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45940.581068981483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45940.581068981483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45940.581068981483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45940.581068981483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45940.581068981483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45940.581068981483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45940.581068981483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45940.581068981483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45940.581068981483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45940.581068981483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45940.581068981483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45940.581068981483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45940.581068981483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45940.581068981483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45940.581068981483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45940.581068981483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45940.581068981483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45940.581068981483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45940.581068981483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45940.581068981483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45940.581068981483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45940.581068981483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45940.581068981483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45940.581068981483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45940.581068981483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45940.581068981483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45940.581068981483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45940.581068981483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45940.581068981483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45940.581068981483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45940.581068981483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45940.581068981483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45940.581068981483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45940.581068981483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45940.581068981483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45940.581068981483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45940.581068981483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45940.581068981483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45940.581068981483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45940.581068981483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45940.581068981483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45940.581068981483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45940.581068981483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45940.581068981483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45940.581068981483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45940.581068981483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45940.581068981483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45940.581068981483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45940.581068981483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45940.581068981483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45940.581068981483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45940.581068981483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45940.581068981483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45940.581068981483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45940.581068981483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45940.581068981483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45940.581068981483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45940.581068981483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45940.581068981483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45940.581068981483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45940.581068981483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45940.581068981483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45940.581068981483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45940.581068981483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45940.581068981483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45940.581068981483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45940.581068981483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45940.581068981483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45940.581068981483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45940.581068981483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45940.581068981483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45940.581068981483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45940.581068981483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45940.581068981483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45940.581068981483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45940.581068981483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45940.581068981483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45940.581068981483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45940.581068981483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45940.581068981483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45940.581068981483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45940.581068981483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45940.581068981483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45940.581068981483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45940.581068981483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45940.581068981483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45940.581068981483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45940.581068981483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45940.581068981483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45940.581068981483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45940.581068981483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45940.581068981483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45940.581068981483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45940.581068981483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45940.581068981483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45940.581068981483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45940.581068981483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45940.581068981483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45940.581068981483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45940.581068981483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45940.581068981483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45940.581068981483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45940.581068981483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45940.581068981483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45940.581068981483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45940.581068981483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45940.581068981483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45940.581068981483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45940.581068981483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45940.581068981483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45940.581068981483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45940.581068981483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45940.581068981483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45940.581068981483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45940.581068981483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45940.581068981483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45940.581068981483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45940.581068981483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45940.581068981483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45940.581068981483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45940.581068981483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45940.581068981483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45940.581068981483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45940.581068981483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45940.581068981483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45940.581068981483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45940.581068981483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45940.581068981483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45940.581068981483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45940.581068981483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45940.581068981483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45940.581068981483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45940.581068981483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45940.581068981483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45940.581068981483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45940.581068981483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45940.581068981483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45940.581068981483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45940.581068981483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45940.581068981483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45940.581068981483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45940.581068981483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45940.581068981483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45940.581068981483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45940.581068981483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45940.581068981483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45940.581068981483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45940.581068981483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45940.581068981483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45940.581068981483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45940.581068981483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45940.581068981483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45940.581068981483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45940.581068981483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45940.581068981483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45940.581068981483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45940.581068981483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45940.581068981483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45940.581068981483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45940.581068981483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45940.581068981483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45940.581068981483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45940.581068981483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45940.581068981483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45940.581068981483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45940.581068981483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45940.581068981483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45940.581068981483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45940.581068981483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45940.581068981483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45940.581068981483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45940.581068981483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45940.581068981483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45940.581068981483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45940.581068981483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45940.581068981483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45940.581068981483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45940.581068981483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45940.581068981483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45940.581068981483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45940.581068981483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45940.581068981483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45940.581068981483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45940.581068981483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45940.581068981483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45940.581068981483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45940.581068981483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45940.581068981483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45940.581068981483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45940.581068981483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45940.581068981483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45940.581068981483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45940.581068981483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45940.581068981483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45940.581068981483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45940.581068981483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45940.581068981483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45940.581068981483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45940.581068981483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45940.581068981483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45940.581068981483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45940.581068981483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45940.581068981483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45940.581068981483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45940.581068981483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45940.581068981483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45940.581068981483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45940.581068981483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45940.581068981483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45940.581068981483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45940.581068981483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45940.581068981483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45940.581068981483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45940.581068981483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45940.581068981483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45940.581068981483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45940.581068981483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45940.581068981483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45940.581068981483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45940.581068981483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45940.581068981483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45940.581068981483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45940.581068981483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45940.581068981483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45940.581068981483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45940.581068981483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45940.581068981483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45940.581068981483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45940.581068981483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45940.581068981483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45940.581068981483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45940.581068981483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45940.581068981483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45940.581068981483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45940.581068981483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45940.581068981483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45940.581068981483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45940.581068981483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45940.581068981483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45940.581068981483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45940.581068981483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45940.581068981483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45940.581068981483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45940.581068981483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45940.581068981483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45940.581068981483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45940.581068981483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45940.581068981483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45940.581068981483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45940.581068981483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45940.581068981483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45940.581068981483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45940.581068981483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45940.581068981483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45940.581068981483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45940.581068981483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45940.581068981483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45940.581068981483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45940.581068981483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45940.581068981483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45940.581068981483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45940.581068981483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45940.581068981483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45940.581068981483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45940.581068981483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45940.581068981483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45940.581068981483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45940.581068981483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45940.581068981483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45940.581068981483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45940.581068981483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45940.581068981483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45940.581068981483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45940.581068981483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45940.581068981483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45940.581068981483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45940.581068981483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45940.581068981483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45940.581068981483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45940.581068981483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45940.581068981483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45940.581068981483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45940.581068981483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45940.581068981483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45940.581068981483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45940.581068981483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45940.581068981483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45940.581068981483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45940.581068981483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45940.581068981483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45940.581068981483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45940.581068981483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45940.581068981483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45940.581068981483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45940.581068981483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45940.581068981483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45940.581068981483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45940.581068981483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45940.581068981483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45940.581068981483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45940.581068981483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45940.581068981483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45940.581068981483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45940.581068981483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45940.581068981483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45940.581068981483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45940.581068981483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45940.581068981483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45940.581068981483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45940.581068981483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45940.581068981483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45940.581068981483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45940.581068981483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45940.581068981483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45940.581068981483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45940.581068981483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45940.581068981483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45940.581068981483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45940.581068981483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45940.581068981483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45940.581068981483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45940.581068981483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45940.581068981483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45940.581068981483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45940.581068981483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45940.581068981483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45940.581068981483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45940.581068981483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45940.581068981483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45940.581068981483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45940.581068981483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45940.581068981483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45940.581068981483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45940.581068981483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45940.581068981483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45940.581068981483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45940.581068981483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45940.581068981483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45940.581068981483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45940.581068981483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45940.581068981483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45940.581068981483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45940.581068981483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45940.581068981483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45940.581068981483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45940.581068981483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45940.581068981483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45940.581068981483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45940.581068981483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45940.581068981483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45940.581068981483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45940.581068981483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45940.581068981483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45940.581068981483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45940.581068981483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45940.581068981483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45940.581068981483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45940.581068981483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45940.581068981483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45940.581068981483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45940.581068981483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45940.581068981483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45940.581068981483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45940.581068981483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45940.581068981483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45940.581068981483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45940.581068981483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45940.581068981483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45940.581068981483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45940.581068981483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45940.581068981483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45940.581068981483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45940.581068981483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45940.581068981483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45940.581068981483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45940.581068981483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45940.581068981483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45940.581068981483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45940.581068981483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45940.581068981483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45940.581068981483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45940.581068981483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45940.581068981483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45940.581068981483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45940.581068981483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45940.581068981483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45940.581068981483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45940.581068981483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45940.581068981483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45940.581068981483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45940.581068981483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45940.581068981483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45940.581068981483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45940.581068981483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45940.581068981483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45940.581068981483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45940.581068981483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45940.581068981483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45940.581068981483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45940.581068981483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45940.581068981483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45940.581068981483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45940.581068981483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45940.581068981483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45940.581068981483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45940.581068981483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45940.581068981483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45940.581068981483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45940.581068981483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45940.581068981483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45940.581068981483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45940.581068981483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45940.581068981483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45940.581068981483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45940.581068981483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45940.581068981483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45940.581068981483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45940.581068981483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45940.581068981483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45940.581068981483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45940.581068981483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45940.581068981483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45940.581068981483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45940.581068981483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45940.581068981483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45940.581068981483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45940.581068981483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45940.581068981483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45940.581068981483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45940.581068981483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45940.581068981483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45940.581068981483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45940.581068981483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45940.581068981483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45940.581068981483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45940.581068981483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45940.581068981483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45940.581068981483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45940.581068981483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45940.581068981483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45940.581068981483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45940.581068981483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45940.581068981483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45940.581068981483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45940.581068981483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45940.581068981483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45940.581068981483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45940.581068981483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45940.581068981483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45940.581068981483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45940.581068981483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45940.581068981483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45940.581068981483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45940.581068981483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45940.581068981483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45940.581068981483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45940.581068981483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45940.581068981483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45940.581068981483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45940.581068981483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45940.581068981483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45940.581068981483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45940.581068981483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45940.581068981483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45940.581068981483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45940.581068981483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45940.581068981483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45940.581068981483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45940.581068981483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45940.581068981483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45940.581068981483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45940.581068981483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45940.581068981483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45940.581068981483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45940.581068981483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45940.581068981483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45940.581068981483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45940.581068981483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45940.581068981483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45940.581068981483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45940.581068981483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45940.581068981483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45940.581068981483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45940.581068981483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45940.581068981483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45940.581068981483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45940.581068981483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45940.581068981483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45940.581068981483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45940.581068981483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45940.581068981483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45940.581068981483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45940.581068981483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45940.581068981483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45940.581068981483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45940.581068981483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45940.581068981483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45940.581068981483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45940.581068981483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45940.581068981483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45940.581068981483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45940.581068981483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45940.581068981483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45940.581068981483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45940.581068981483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45940.581068981483</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237.10035138888634</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3</v>
      </c>
      <c r="D3" s="129" t="s">
        <v>36308</v>
      </c>
      <c r="E3" s="104" t="s">
        <v>38964</v>
      </c>
      <c r="F3" s="131">
        <v>45940.544618055559</v>
      </c>
      <c r="G3" s="132">
        <f ca="1">IFERROR(NOW()-F3,"")</f>
        <v>3.6450925923418254E-2</v>
      </c>
      <c r="H3" s="131">
        <v>45940.532164351855</v>
      </c>
      <c r="I3" s="127" t="str">
        <f>IFERROR(VLOOKUP(D3,DB!A:F,6,0),"")</f>
        <v>Generator-SG</v>
      </c>
      <c r="J3" s="127" t="str">
        <f>IFERROR(VLOOKUP(D3,DB!A:G,7,0),"")</f>
        <v>Dead</v>
      </c>
      <c r="K3" s="133" t="s">
        <v>39060</v>
      </c>
      <c r="L3" s="129" t="str">
        <f>IFERROR(VLOOKUP(D3,DB!A:I,9,0),"")</f>
        <v>Latis</v>
      </c>
    </row>
    <row r="4" spans="1:16" ht="15" customHeight="1">
      <c r="A4" s="127"/>
      <c r="B4" s="127" t="str">
        <f>IFERROR(VLOOKUP(D4,DB!A:K,11,0),"")</f>
        <v/>
      </c>
      <c r="C4" s="128"/>
      <c r="D4" s="129"/>
      <c r="E4" s="104"/>
      <c r="F4" s="131"/>
      <c r="G4" s="132">
        <f ca="1">IFERROR(NOW()-F4,"")</f>
        <v>45940.581068981483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45940.581068981483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45940.581068981483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45940.581068981483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45940.581068981483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45940.581068981483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45940.581068981483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45940.581068981483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45940.581068981483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45940.581068981483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45940.581068981483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45940.581068981483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45940.581068981483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45940.581068981483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65"/>
      <c r="E18" s="104"/>
      <c r="F18" s="131"/>
      <c r="G18" s="132">
        <f ca="1">IFERROR(NOW()-F18,"")</f>
        <v>45940.581068981483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45940.581068981483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45940.581068981483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45940.581068981483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99"/>
      <c r="E22" s="104"/>
      <c r="F22" s="131"/>
      <c r="G22" s="132">
        <f ca="1">IFERROR(NOW()-F22,"")</f>
        <v>45940.581068981483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45940.581068981483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45940.581068981483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45940.581068981483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45940.581068981483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45940.581068981483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45940.581068981483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45940.581068981483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45940.581068981483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45940.581068981483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45940.581068981483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45940.581068981483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45940.581068981483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45940.581068981483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45940.581068981483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45940.581068981483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45940.581068981483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45940.581068981483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45940.581068981483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45940.581068981483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45940.581068981483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45940.581068981483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45940.581068981483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45940.581068981483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45940.581068981483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45940.581068981483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45940.581068981483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45940.581068981483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45940.581068981483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45940.581068981483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45940.581068981483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45940.581068981483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45940.581068981483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45940.581068981483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45940.581068981483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45940.581068981483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45940.581068981483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45940.581068981483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45940.581068981483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45940.581068981483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45940.581068981483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45940.581068981483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45940.581068981483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45940.581068981483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45940.581068981483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45940.581068981483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45940.581068981483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45940.581068981483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45940.581068981483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45940.581068981483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45940.581068981483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45940.581068981483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45940.581068981483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45940.581068981483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45940.581068981483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45940.581068981483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45940.581068981483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45940.581068981483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45940.581068981483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45940.581068981483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45940.581068981483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45940.581068981483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45940.581068981483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45940.581068981483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45940.581068981483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45940.581068981483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45940.581068981483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45940.581068981483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45940.581068981483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45940.581068981483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45940.581068981483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45940.581068981483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45940.581068981483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45940.581068981483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45940.581068981483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45940.581068981483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45940.581068981483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45940.581068981483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45940.581068981483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45940.581068981483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45940.581068981483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45940.581068981483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45940.581068981483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45940.581068981483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45940.581068981483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45940.581068981483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45940.581068981483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45940.581068981483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45940.581068981483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45940.581068981483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45940.581068981483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45940.581068981483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45940.581068981483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45940.581068981483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45940.581068981483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45940.581068981483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45940.581068981483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45940.581068981483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45940.581068981483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45940.581068981483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45940.581068981483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45940.581068981483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45940.581068981483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45940.581068981483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45940.581068981483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45940.581068981483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45940.581068981483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45940.581068981483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45940.581068981483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45940.581068981483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45940.581068981483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45940.581068981483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45940.581068981483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45940.581068981483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45940.581068981483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45940.581068981483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45940.581068981483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45940.581068981483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45940.581068981483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45940.581068981483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45940.581068981483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45940.581068981483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45940.581068981483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45940.581068981483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45940.581068981483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45940.581068981483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45940.581068981483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45940.581068981483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45940.581068981483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45940.581068981483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45940.581068981483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45940.581068981483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45940.581068981483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45940.581068981483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45940.581068981483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45940.581068981483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45940.581068981483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45940.581068981483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45940.581068981483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45940.581068981483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45940.581068981483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45940.581068981483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45940.581068981483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45940.581068981483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45940.581068981483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45940.581068981483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45940.581068981483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45940.581068981483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45940.581068981483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45940.581068981483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45940.581068981483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45940.581068981483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45940.581068981483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45940.581068981483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45940.581068981483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45940.581068981483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45940.581068981483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45940.581068981483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45940.581068981483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45940.581068981483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45940.581068981483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45940.581068981483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45940.581068981483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45940.581068981483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45940.581068981483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45940.581068981483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45940.581068981483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45940.581068981483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45940.581068981483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45940.581068981483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45940.581068981483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45940.581068981483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45940.581068981483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45940.581068981483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45940.581068981483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45940.581068981483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45940.581068981483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45940.581068981483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45940.581068981483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45940.581068981483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45940.581068981483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45940.581068981483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45940.581068981483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45940.581068981483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45940.581068981483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45940.581068981483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45940.581068981483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45940.581068981483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45940.581068981483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45940.581068981483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45940.581068981483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45940.581068981483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45940.581068981483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45940.581068981483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45940.581068981483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45940.581068981483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45940.581068981483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45940.581068981483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45940.581068981483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45940.581068981483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45940.581068981483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45940.581068981483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45940.581068981483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45940.581068981483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45940.581068981483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45940.581068981483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45940.581068981483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45940.581068981483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45940.581068981483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45940.581068981483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45940.581068981483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45940.581068981483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45940.581068981483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45940.581068981483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45940.581068981483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45940.581068981483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45940.581068981483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45940.581068981483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45940.581068981483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45940.581068981483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45940.581068981483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45940.581068981483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45940.581068981483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45940.581068981483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45940.581068981483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45940.581068981483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45940.581068981483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45940.581068981483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45940.581068981483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45940.581068981483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45940.581068981483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45940.581068981483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45940.581068981483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45940.581068981483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45940.581068981483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45940.581068981483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45940.581068981483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45940.581068981483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45940.581068981483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45940.581068981483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45940.581068981483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45940.581068981483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45940.581068981483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45940.581068981483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45940.581068981483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45940.581068981483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45940.581068981483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45940.581068981483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45940.581068981483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45940.581068981483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45940.581068981483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45940.581068981483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45940.581068981483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45940.581068981483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45940.581068981483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45940.581068981483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45940.581068981483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45940.581068981483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45940.581068981483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45940.581068981483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45940.581068981483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45940.581068981483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45940.581068981483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45940.581068981483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45940.581068981483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45940.581068981483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45940.581068981483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45940.581068981483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45940.581068981483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45940.581068981483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45940.581068981483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45940.581068981483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45940.581068981483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45940.581068981483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45940.581068981483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45940.581068981483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45940.581068981483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45940.581068981483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45940.581068981483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45940.581068981483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45940.581068981483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45940.581068981483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45940.581068981483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45940.581068981483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45940.581068981483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45940.581068981483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45940.581068981483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45940.581068981483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45940.581068981483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45940.581068981483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45940.581068981483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45940.581068981483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45940.581068981483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45940.581068981483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45940.581068981483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45940.581068981483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45940.581068981483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45940.581068981483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45940.581068981483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45940.581068981483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45940.581068981483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45940.581068981483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45940.581068981483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45940.581068981483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45940.581068981483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45940.581068981483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45940.581068981483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45940.581068981483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45940.581068981483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45940.581068981483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45940.581068981483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45940.581068981483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45940.581068981483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45940.581068981483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45940.581068981483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45940.581068981483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45940.581068981483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45940.581068981483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45940.581068981483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45940.581068981483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45940.581068981483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45940.581068981483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45940.581068981483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45940.581068981483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45940.581068981483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45940.581068981483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45940.581068981483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45940.581068981483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45940.581068981483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45940.581068981483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45940.581068981483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45940.581068981483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45940.581068981483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45940.581068981483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45940.581068981483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45940.581068981483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45940.581068981483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45940.581068981483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45940.581068981483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45940.581068981483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45940.581068981483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45940.581068981483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45940.581068981483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45940.581068981483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45940.581068981483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45940.581068981483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45940.581068981483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45940.581068981483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45940.581068981483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45940.581068981483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45940.581068981483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45940.581068981483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45940.581068981483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45940.581068981483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45940.581068981483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45940.581068981483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45940.581068981483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45940.581068981483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45940.581068981483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45940.581068981483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45940.581068981483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45940.581068981483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45940.581068981483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45940.581068981483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45940.581068981483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45940.581068981483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45940.581068981483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45940.581068981483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45940.581068981483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45940.581068981483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45940.581068981483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45940.581068981483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45940.581068981483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45940.581068981483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45940.581068981483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45940.581068981483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45940.581068981483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45940.581068981483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45940.581068981483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45940.581068981483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45940.581068981483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45940.581068981483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45940.581068981483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45940.581068981483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45940.581068981483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45940.581068981483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45940.581068981483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45940.581068981483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45940.581068981483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45940.581068981483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45940.581068981483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45940.581068981483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45940.581068981483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45940.581068981483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45940.581068981483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45940.581068981483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45940.581068981483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45940.581068981483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45940.581068981483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45940.581068981483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45940.581068981483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45940.581068981483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45940.581068981483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45940.581068981483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45940.581068981483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45940.581068981483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45940.581068981483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45940.581068981483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45940.581068981483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45940.581068981483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45940.581068981483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45940.581068981483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45940.581068981483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45940.581068981483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45940.581068981483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45940.581068981483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45940.581068981483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45940.581068981483</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45940.581068981483</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2">
        <f ca="1">IFERROR(NOW()-F2,"")</f>
        <v>48.74900879629422</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39045</v>
      </c>
      <c r="F3" s="38">
        <v>45926.188877314817</v>
      </c>
      <c r="G3" s="162">
        <f t="shared" ref="G3" ca="1" si="0">IFERROR(NOW()-F3,"")</f>
        <v>14.392191666665894</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39066</v>
      </c>
      <c r="L4" s="37" t="str">
        <f>IFERROR(VLOOKUP(D4,DB!A:I,9,0),"")</f>
        <v>Latis</v>
      </c>
    </row>
    <row r="5" spans="1:13" ht="15">
      <c r="A5" s="37"/>
      <c r="B5" s="37" t="str">
        <f>IFERROR(VLOOKUP(D5,DB!A:K,11,0),"")</f>
        <v/>
      </c>
      <c r="C5" s="37"/>
      <c r="D5" s="37"/>
      <c r="E5" s="37"/>
      <c r="F5" s="38"/>
      <c r="G5" s="39">
        <f t="shared" ca="1" si="1"/>
        <v>45940.581068981483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45940.581068981483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45940.581068981483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45940.581068981483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45940.581068981483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45940.581068981483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45940.581068981483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45940.581068981483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45940.581068981483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45940.581068981483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45940.581068981483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45940.581068981483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45940.581068981483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45940.581068981483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45940.581068981483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45940.581068981483</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45940.581068981483</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45940.581068981483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45940.581068981483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45940.581068981483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45940.581068981483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45940.581068981483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45940.581068981483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45940.581068981483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45940.581068981483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45940.581068981483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45940.581068981483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45940.581068981483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45940.581068981483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45940.581068981483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45940.581068981483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45940.581068981483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45940.581068981483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45940.581068981483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45940.581068981483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45940.581068981483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45940.581068981483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45940.581068981483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45940.581068981483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45940.581068981483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45940.581068981483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45940.581068981483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45940.581068981483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45940.581068981483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45940.581068981483</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45940.581068981483</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45940.581068981483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45940.581068981483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45940.581068981483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45940.581068981483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45940.581068981483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45940.581068981483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45940.581068981483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45940.581068981483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45940.581068981483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45940.581068981483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45940.581068981483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45940.581068981483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45940.581068981483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45940.581068981483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45940.581068981483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45940.581068981483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45940.581068981483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45940.581068981483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45940.581068981483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45940.581068981483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45940.581068981483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45940.581068981483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45940.581068981483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45940.581068981483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45940.581068981483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45940.581068981483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45940.581068981483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45940.581068981483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45940.581068981483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45940.581068981483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45940.581068981483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45940.581068981483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45940.581068981483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45940.581068981483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45940.581068981483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45940.581068981483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45940.581068981483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45940.581068981483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45940.581068981483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45940.581068981483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45940.581068981483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45940.581068981483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45940.581068981483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45940.581068981483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45940.581068981483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45940.581068981483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45940.581068981483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45940.581068981483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45940.581068981483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45940.581068981483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45940.581068981483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45940.581068981483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45940.581068981483</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45940.581068981483</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39067</v>
      </c>
      <c r="B2" s="149" t="s">
        <v>5398</v>
      </c>
      <c r="C2" s="148">
        <v>1</v>
      </c>
      <c r="D2" s="149" t="s">
        <v>34463</v>
      </c>
      <c r="E2" s="148" t="s">
        <v>39068</v>
      </c>
      <c r="F2" s="150">
        <v>45926.772847222222</v>
      </c>
      <c r="G2" s="151">
        <f ca="1">IFERROR(NOW()-F2,"-")</f>
        <v>13.80822175926005</v>
      </c>
      <c r="H2" s="152">
        <v>45927.449074074102</v>
      </c>
      <c r="I2" s="149" t="str">
        <f>IFERROR(VLOOKUP(D2,DB!A:F,6,0),"")</f>
        <v>SCECO</v>
      </c>
      <c r="J2" s="149" t="str">
        <f>IFERROR(VLOOKUP(D2,DB!A:G,7,0),"")</f>
        <v>Weak</v>
      </c>
      <c r="K2" s="148" t="s">
        <v>39069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39070</v>
      </c>
      <c r="B3" s="149" t="str">
        <f>IFERROR(VLOOKUP(D3,DB!A:K,11,0),"")</f>
        <v>R6</v>
      </c>
      <c r="C3" s="148">
        <v>1</v>
      </c>
      <c r="D3" s="149" t="s">
        <v>34282</v>
      </c>
      <c r="E3" s="148" t="s">
        <v>38964</v>
      </c>
      <c r="F3" s="152">
        <v>45939.529062499998</v>
      </c>
      <c r="G3" s="151">
        <f ca="1">IFERROR(NOW()-F3,"-")</f>
        <v>1.0520064814845682</v>
      </c>
      <c r="H3" s="152">
        <v>45927.987534722219</v>
      </c>
      <c r="I3" s="149" t="str">
        <f>IFERROR(VLOOKUP(D3,DB!A:F,6,0),"")</f>
        <v>SCECO</v>
      </c>
      <c r="J3" s="149" t="str">
        <f>IFERROR(VLOOKUP(D3,DB!A:G,7,0),"")</f>
        <v>Vandalized</v>
      </c>
      <c r="K3" s="148" t="s">
        <v>39071</v>
      </c>
      <c r="L3" s="149" t="str">
        <f>IFERROR(VLOOKUP(D3,DB!A:I,9,0),"")</f>
        <v>Latis</v>
      </c>
    </row>
    <row r="4" spans="1:16383" ht="31.5" customHeight="1">
      <c r="A4" s="148" t="s">
        <v>39072</v>
      </c>
      <c r="B4" s="149" t="s">
        <v>5398</v>
      </c>
      <c r="C4" s="148">
        <v>1</v>
      </c>
      <c r="D4" s="149" t="s">
        <v>32861</v>
      </c>
      <c r="E4" s="148" t="s">
        <v>39068</v>
      </c>
      <c r="F4" s="150">
        <v>45933.880972222221</v>
      </c>
      <c r="G4" s="151">
        <f ca="1">IFERROR(NOW()-F4,"-")</f>
        <v>6.7000967592612142</v>
      </c>
      <c r="H4" s="152">
        <v>45929.455266203702</v>
      </c>
      <c r="I4" s="149" t="str">
        <f>IFERROR(VLOOKUP(D4,DB!A:F,6,0),"")</f>
        <v>SCECO</v>
      </c>
      <c r="J4" s="149" t="str">
        <f>IFERROR(VLOOKUP(D4,DB!A:G,7,0),"")</f>
        <v>In progress</v>
      </c>
      <c r="K4" s="148" t="s">
        <v>39073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45939.858101851853</v>
      </c>
      <c r="G5" s="151">
        <f ca="1">IFERROR(NOW()-F5,"-")</f>
        <v>0.72296712962997844</v>
      </c>
      <c r="H5" s="152">
        <v>45934.470231481479</v>
      </c>
      <c r="I5" s="149" t="str">
        <f>IFERROR(VLOOKUP(D5,DB!A:F,6,0),"")</f>
        <v>SCECO</v>
      </c>
      <c r="J5" s="149" t="str">
        <f>IFERROR(VLOOKUP(D5,DB!A:G,7,0),"")</f>
        <v>Dead</v>
      </c>
      <c r="K5" s="148" t="s">
        <v>39073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62">
        <f ca="1">IFERROR(NOW()-F6,"-")</f>
        <v>45940.581068981483</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62">
        <f ca="1">IFERROR(NOW()-F7,"-")</f>
        <v>45940.581068981483</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45940.581068981483</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45940.581068981483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45940.581068981483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45940.581068981483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45940.581068981483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45940.581068981483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45940.581068981483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ca="1">IFERROR(NOW()-F15,"-")</f>
        <v>45940.581068981483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45940.581068981483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45940.581068981483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45940.581068981483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45940.581068981483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45940.581068981483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45940.581068981483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45940.581068981483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45940.581068981483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45940.581068981483</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45940.581068981483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45940.581068981483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45940.581068981483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45940.581068981483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45940.581068981483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45940.581068981483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45940.581068981483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45940.581068981483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45940.581068981483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45940.581068981483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45940.581068981483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45940.581068981483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45940.581068981483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45940.581068981483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45940.581068981483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45940.581068981483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45940.581068981483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45940.581068981483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45940.581068981483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45940.581068981483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45940.581068981483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45940.581068981483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45940.581068981483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45940.581068981483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45940.581068981483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45940.581068981483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45940.581068981483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45940.581068981483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45940.581068981483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45940.581068981483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45940.581068981483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45940.581068981483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45940.581068981483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45940.581068981483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45940.581068981483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45940.581068981483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45940.581068981483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45940.581068981483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45940.581068981483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45940.581068981483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45940.581068981483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45940.581068981483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45940.581068981483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45940.581068981483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45940.581068981483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45940.581068981483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45940.581068981483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45940.581068981483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45940.581068981483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45940.581068981483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45940.581068981483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45940.581068981483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45940.581068981483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45940.581068981483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45940.581068981483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45940.581068981483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45940.581068981483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45940.581068981483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45940.581068981483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45940.581068981483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45940.581068981483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45940.581068981483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45940.581068981483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45940.581068981483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45940.581068981483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45940.581068981483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45940.581068981483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45940.581068981483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45940.581068981483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45940.581068981483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45940.581068981483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45940.581068981483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45940.581068981483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45940.581068981483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45940.581068981483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45940.581068981483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45940.581068981483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45940.581068981483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45940.581068981483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45940.581068981483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45940.581068981483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45940.581068981483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45940.581068981483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45940.581068981483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45940.581068981483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45940.581068981483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45940.581068981483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45940.581068981483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45940.581068981483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45940.581068981483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45940.581068981483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45940.581068981483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45940.581068981483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45940.581068981483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45940.581068981483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45940.581068981483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45940.581068981483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45940.581068981483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45940.581068981483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45940.581068981483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45940.581068981483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45940.581068981483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45940.581068981483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45940.581068981483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45940.581068981483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45940.581068981483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45940.581068981483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45940.581068981483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45940.581068981483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45940.581068981483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45940.581068981483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45940.581068981483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45940.581068981483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45940.581068981483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45940.581068981483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45940.581068981483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45940.581068981483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45940.581068981483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45940.581068981483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45940.581068981483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45940.581068981483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45940.581068981483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45940.581068981483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45940.581068981483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45940.581068981483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45940.581068981483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45940.581068981483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45940.581068981483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45940.581068981483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45940.581068981483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45940.581068981483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45940.581068981483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45940.581068981483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45940.581068981483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45940.581068981483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45940.581068981483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45940.581068981483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45940.581068981483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45940.581068981483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45940.581068981483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45940.581068981483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45940.581068981483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45940.581068981483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45940.581068981483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45940.581068981483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45940.581068981483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45940.581068981483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45940.581068981483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45940.581068981483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45940.581068981483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45940.581068981483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45940.581068981483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45940.581068981483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45940.581068981483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45940.581068981483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45940.581068981483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45940.581068981483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45940.581068981483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45940.581068981483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45940.581068981483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45940.581068981483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45940.581068981483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45940.581068981483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45940.581068981483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45940.581068981483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45940.581068981483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45940.581068981483</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2025-10-10T10:57:24Z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