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296" documentId="13_ncr:1_{F6CB121F-512D-4AA6-A0C1-0FB36C537598}" xr6:coauthVersionLast="47" xr6:coauthVersionMax="47" xr10:uidLastSave="{650A3E95-2089-4A40-B8EF-8C650D292E37}"/>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17" i="3"/>
  <c r="G18" i="3"/>
  <c r="G19" i="3"/>
  <c r="G20" i="3"/>
  <c r="I3" i="4"/>
  <c r="J3" i="4"/>
  <c r="I3" i="6"/>
  <c r="I4" i="6"/>
  <c r="L17" i="3"/>
  <c r="J17" i="3"/>
  <c r="I17" i="3"/>
  <c r="B17"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 i="3"/>
  <c r="B4" i="3"/>
  <c r="B5" i="3"/>
  <c r="B6" i="3"/>
  <c r="B7" i="3"/>
  <c r="B8" i="3"/>
  <c r="B9" i="3"/>
  <c r="B10" i="3"/>
  <c r="B11" i="3"/>
  <c r="B12" i="3"/>
  <c r="B13" i="3"/>
  <c r="B14" i="3"/>
  <c r="B15" i="3"/>
  <c r="B16"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L2" i="3"/>
  <c r="L3" i="3"/>
  <c r="L4" i="3"/>
  <c r="L5" i="3"/>
  <c r="L6" i="3"/>
  <c r="L7" i="3"/>
  <c r="L8" i="3"/>
  <c r="L9" i="3"/>
  <c r="L10" i="3"/>
  <c r="L11" i="3"/>
  <c r="L12" i="3"/>
  <c r="L13" i="3"/>
  <c r="L14" i="3"/>
  <c r="L15" i="3"/>
  <c r="L16"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J2" i="3"/>
  <c r="J3" i="3"/>
  <c r="J4" i="3"/>
  <c r="J5" i="3"/>
  <c r="J6" i="3"/>
  <c r="J7" i="3"/>
  <c r="J8" i="3"/>
  <c r="J9" i="3"/>
  <c r="J10" i="3"/>
  <c r="J11" i="3"/>
  <c r="J12" i="3"/>
  <c r="J13" i="3"/>
  <c r="J14" i="3"/>
  <c r="J15" i="3"/>
  <c r="J16"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I2" i="3"/>
  <c r="I3" i="3"/>
  <c r="I4" i="3"/>
  <c r="I5" i="3"/>
  <c r="I6" i="3"/>
  <c r="I7" i="3"/>
  <c r="I8" i="3"/>
  <c r="I9" i="3"/>
  <c r="I10" i="3"/>
  <c r="I11" i="3"/>
  <c r="I12" i="3"/>
  <c r="I13" i="3"/>
  <c r="I14" i="3"/>
  <c r="I15" i="3"/>
  <c r="I16"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B2" i="5"/>
  <c r="G2" i="5"/>
  <c r="I2" i="5"/>
  <c r="J2" i="5"/>
  <c r="G2" i="3"/>
  <c r="G3" i="3"/>
  <c r="G4" i="3"/>
  <c r="G5" i="3"/>
  <c r="G6" i="3"/>
  <c r="G7" i="3"/>
  <c r="G8" i="3"/>
  <c r="G9" i="3"/>
  <c r="G10" i="3"/>
  <c r="G11" i="3"/>
  <c r="G12" i="3"/>
  <c r="G13" i="3"/>
  <c r="G14" i="3"/>
  <c r="G15" i="3"/>
  <c r="G16"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<sst xmlns="http://schemas.openxmlformats.org/spreadsheetml/2006/main" count="178584" uniqueCount="39076">
  <si>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</si>
  <si>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</si>
  <si>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</si>
  <si>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</si>
  <si>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</si>
  <si>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</si>
  <si>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</si>
  <si>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</si>
  <si>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</si>
  <si>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</si>
  <si>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</si>
  <si>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</si>
  <si>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</si>
  <si>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</si>
  <si>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</si>
  <si>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</si>
  <si>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</si>
  <si>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</si>
  <si>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</si>
  <si>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</si>
  <si>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</si>
  <si>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</si>
  <si>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</si>
  <si>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</si>
  <si>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</si>
  <si>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</si>
  <si>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</si>
  <si>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</si>
  <si>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</si>
  <si>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</si>
  <si>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</si>
  <si>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</si>
  <si>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</si>
  <si>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</si>
  <si>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</si>
  <si>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</si>
  <si>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</si>
  <si>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</si>
  <si>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</si>
  <si>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</si>
  <si>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</si>
  <si>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</si>
  <si>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</si>
  <si>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</si>
  <si>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</si>
  <si>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</si>
  <si>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</si>
  <si>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</si>
  <si>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</si>
  <si>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</si>
  <si>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</si>
  <si>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</si>
  <si>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</si>
  <si>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</si>
  <si>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</si>
  <si>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</si>
  <si>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</si>
  <si>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</si>
  <si>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</si>
  <si>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</si>
  <si>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</si>
  <si>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</si>
  <si>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</si>
  <si>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</si>
  <si>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</si>
  <si>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</si>
  <si>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</si>
  <si>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</si>
  <si>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</si>
  <si>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</si>
  <si>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</si>
  <si>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</si>
  <si>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</si>
  <si>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</si>
  <si>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</si>
  <si>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</si>
  <si>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</si>
  <si>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</si>
  <si>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</si>
  <si>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</si>
  <si>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</si>
  <si>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</si>
  <si>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</si>
  <si>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</si>
  <si>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</si>
  <si>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</si>
  <si>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</si>
  <si>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</si>
  <si>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</si>
  <si>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</si>
  <si>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</si>
  <si>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</si>
  <si>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</si>
  <si>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</si>
  <si>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</si>
  <si>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</si>
  <si>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</si>
  <si>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</si>
  <si>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</si>
  <si>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</si>
  <si>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</si>
  <si>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</si>
  <si>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</si>
  <si>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</si>
  <si>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</si>
  <si>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</si>
  <si>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</si>
  <si>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</si>
  <si>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</si>
  <si>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</si>
  <si>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</si>
  <si>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</si>
  <si>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</si>
  <si>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</si>
  <si>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</si>
  <si>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</si>
  <si>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</si>
  <si>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</si>
  <si>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</si>
  <si>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</si>
  <si>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</si>
  <si>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</si>
  <si>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</si>
  <si>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</si>
  <si>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</si>
  <si>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</si>
  <si>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</si>
  <si>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</si>
  <si>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</si>
  <si>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</si>
  <si>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</si>
  <si>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</si>
  <si>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</si>
  <si>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</si>
  <si>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</si>
  <si>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</si>
  <si>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</si>
  <si>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</si>
  <si>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</si>
  <si>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</si>
  <si>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</si>
  <si>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</si>
  <si>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</si>
  <si>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</si>
  <si>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</si>
  <si>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</si>
  <si>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</si>
  <si>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</si>
  <si>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</si>
  <si>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</si>
  <si>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</si>
  <si>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</si>
  <si>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</si>
  <si>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</si>
  <si>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</si>
  <si>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</si>
  <si>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</si>
  <si>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</si>
  <si>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</si>
  <si>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</si>
  <si>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</si>
  <si>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</si>
  <si>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</si>
  <si>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</si>
  <si>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</si>
  <si>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</si>
  <si>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</si>
  <si>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</si>
  <si>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</si>
  <si>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</si>
  <si>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</si>
  <si>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</si>
  <si>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</si>
  <si>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</si>
  <si>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</si>
  <si>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</si>
  <si>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</si>
  <si>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</si>
  <si>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</si>
  <si>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</si>
  <si>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</si>
  <si>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</si>
  <si>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</si>
  <si>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</si>
  <si>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</si>
  <si>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</si>
  <si>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</si>
  <si>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</si>
  <si>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</si>
  <si>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</si>
  <si>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</si>
  <si>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</si>
  <si>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</si>
  <si>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</si>
  <si>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</si>
  <si>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</si>
  <si>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</si>
  <si>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</si>
  <si>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</si>
  <si>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</si>
  <si>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</si>
  <si>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</si>
  <si>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</si>
  <si>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</si>
  <si>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</si>
  <si>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</si>
  <si>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</si>
  <si>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</si>
  <si>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</si>
  <si>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</si>
  <si>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</si>
  <si>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</si>
  <si>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</si>
  <si>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</si>
  <si>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</si>
  <si>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</si>
  <si>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</si>
  <si>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</si>
  <si>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</si>
  <si>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</si>
  <si>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</si>
  <si>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</si>
  <si>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</si>
  <si>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</si>
  <si>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</si>
  <si>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</si>
  <si>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</si>
  <si>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</si>
  <si>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</si>
  <si>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</si>
  <si>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</si>
  <si>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</si>
  <si>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</si>
  <si>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</si>
  <si>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</si>
  <si>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</si>
  <si>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</si>
  <si>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</si>
  <si>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</si>
  <si>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</si>
  <si>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</si>
  <si>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</si>
  <si>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</si>
  <si>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</si>
  <si>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</si>
  <si>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</si>
  <si>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</si>
  <si>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</si>
  <si>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</si>
  <si>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</si>
  <si>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</si>
  <si>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</si>
  <si>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</si>
  <si>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</si>
  <si>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</si>
  <si>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</si>
  <si>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</si>
  <si>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</si>
  <si>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</si>
  <si>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</si>
  <si>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</si>
  <si>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</si>
  <si>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</si>
  <si>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</si>
  <si>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</si>
  <si>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</si>
  <si>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</si>
  <si>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</si>
  <si>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</si>
  <si>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</si>
  <si>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</si>
  <si>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</si>
  <si>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</si>
  <si>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</si>
  <si>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</si>
  <si>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</si>
  <si>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</si>
  <si>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</si>
  <si>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</si>
  <si>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</si>
  <si>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</si>
  <si>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</si>
  <si>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</si>
  <si>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</si>
  <si>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</si>
  <si>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</si>
  <si>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</si>
  <si>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</si>
  <si>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</si>
  <si>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</si>
  <si>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</si>
  <si>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</si>
  <si>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</si>
  <si>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</si>
  <si>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</si>
  <si>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</si>
  <si>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</si>
  <si>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</si>
  <si>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</si>
  <si>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</si>
  <si>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</si>
  <si>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</si>
  <si>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</si>
  <si>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</si>
  <si>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</si>
  <si>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</si>
  <si>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</si>
  <si>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</si>
  <si>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</si>
  <si>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</si>
  <si>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</si>
  <si>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</si>
  <si>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</si>
  <si>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</si>
  <si>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</si>
  <si>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</si>
  <si>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</si>
  <si>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</si>
  <si>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</si>
  <si>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</si>
  <si>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</si>
  <si>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</si>
  <si>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</si>
  <si>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</si>
  <si>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</si>
  <si>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</si>
  <si>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</si>
  <si>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</si>
  <si>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</si>
  <si>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</si>
  <si>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</si>
  <si>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</si>
  <si>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</si>
  <si>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</si>
  <si>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</si>
  <si>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</si>
  <si>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</si>
  <si>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</si>
  <si>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</si>
  <si>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</si>
  <si>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</si>
  <si>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</si>
  <si>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</si>
  <si>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</si>
  <si>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</si>
  <si>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</si>
  <si>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</si>
  <si>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</si>
  <si>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</si>
  <si>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</si>
  <si>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</si>
  <si>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</si>
  <si>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</si>
  <si>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</si>
  <si>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</si>
  <si>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</si>
  <si>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</si>
  <si>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</si>
  <si>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</si>
  <si>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</si>
  <si>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</si>
  <si>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</si>
  <si>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</si>
  <si>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</si>
  <si>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</si>
  <si>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</si>
  <si>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</si>
  <si>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</si>
  <si>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</si>
  <si>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</si>
  <si>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</si>
  <si>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</si>
  <si>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</si>
  <si>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</si>
  <si>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</si>
  <si>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</si>
  <si>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</si>
  <si>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</si>
  <si>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</si>
  <si>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</si>
  <si>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</si>
  <si>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</si>
  <si>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</si>
  <si>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</si>
  <si>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</si>
  <si>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</si>
  <si>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</si>
  <si>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</si>
  <si>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</si>
  <si>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</si>
  <si>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</si>
  <si>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</si>
  <si>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</si>
  <si>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</si>
  <si>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</si>
  <si>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</si>
  <si>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</si>
  <si>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</si>
  <si>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</si>
  <si>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</si>
  <si>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</si>
  <si>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</si>
  <si>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</si>
  <si>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</si>
  <si>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</si>
  <si>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</si>
  <si>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</si>
  <si>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</si>
  <si>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</si>
  <si>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</si>
  <si>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</si>
  <si>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</si>
  <si>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</si>
  <si>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</si>
  <si>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</si>
  <si>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</si>
  <si>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</si>
  <si>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</si>
  <si>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</si>
  <si>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</si>
  <si>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</si>
  <si>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</si>
  <si>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</si>
  <si>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</si>
  <si>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</si>
  <si>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</si>
  <si>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</si>
  <si>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</si>
  <si>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</si>
  <si>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</si>
  <si>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</si>
  <si>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</si>
  <si>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</si>
  <si>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</si>
  <si>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</si>
  <si>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</si>
  <si>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</si>
  <si>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</si>
  <si>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</si>
  <si>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</si>
  <si>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</si>
  <si>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</si>
  <si>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</si>
  <si>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</si>
  <si>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</si>
  <si>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</si>
  <si>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</si>
  <si>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</si>
  <si>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</si>
  <si>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</si>
  <si>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</si>
  <si>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</si>
  <si>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</si>
  <si>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</si>
  <si>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</si>
  <si>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</si>
  <si>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</si>
  <si>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</si>
  <si>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</si>
  <si>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</si>
  <si>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</si>
  <si>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</si>
  <si>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</si>
  <si>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</si>
  <si>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</si>
  <si>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</si>
  <si>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</si>
  <si>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</si>
  <si>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</si>
  <si>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</si>
  <si>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</si>
  <si>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</si>
  <si>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</si>
  <si>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</si>
  <si>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</si>
  <si>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</si>
  <si>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</si>
  <si>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</si>
  <si>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</si>
  <si>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</si>
  <si>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</si>
  <si>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</si>
  <si>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</si>
  <si>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</si>
  <si>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</si>
  <si>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</si>
  <si>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</si>
  <si>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</si>
  <si>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</si>
  <si>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</si>
  <si>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</si>
  <si>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</si>
  <si>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</si>
  <si>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</si>
  <si>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</si>
  <si>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</si>
  <si>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</si>
  <si>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</si>
  <si>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</si>
  <si>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</si>
  <si>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</si>
  <si>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</si>
  <si>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</si>
  <si>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</si>
  <si>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</si>
  <si>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</si>
  <si>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</si>
  <si>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</si>
  <si>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</si>
  <si>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</si>
  <si>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</si>
  <si>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</si>
  <si>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</si>
  <si>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</si>
  <si>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</si>
  <si>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</si>
  <si>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</si>
  <si>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</si>
  <si>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</si>
  <si>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</si>
  <si>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</si>
  <si>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</si>
  <si>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</si>
  <si>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</si>
  <si>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</si>
  <si>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</si>
  <si>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</si>
  <si>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</si>
  <si>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</si>
  <si>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</si>
  <si>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</si>
  <si>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</si>
  <si>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</si>
  <si>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</si>
  <si>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</si>
  <si>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</si>
  <si>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</si>
  <si>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</si>
  <si>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</si>
  <si>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</si>
  <si>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</si>
  <si>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</si>
  <si>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</si>
  <si>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</si>
  <si>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</si>
  <si>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</si>
  <si>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</si>
  <si>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</si>
  <si>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</si>
  <si>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</si>
  <si>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</si>
  <si>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</si>
  <si>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</si>
  <si>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</si>
  <si>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</si>
  <si>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</si>
  <si>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</si>
  <si>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</si>
  <si>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</si>
  <si>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</si>
  <si>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</si>
  <si>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</si>
  <si>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</si>
  <si>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</si>
  <si>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</si>
  <si>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</si>
  <si>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</si>
  <si>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</si>
  <si>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</si>
  <si>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</si>
  <si>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</si>
  <si>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</si>
  <si>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</si>
  <si>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</si>
  <si>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</si>
  <si>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</si>
  <si>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</si>
  <si>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</si>
  <si>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</si>
  <si>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</si>
  <si>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</si>
  <si>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</si>
  <si>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</si>
  <si>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</si>
  <si>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</si>
  <si>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</si>
  <si>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</si>
  <si>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</si>
  <si>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</si>
  <si>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</si>
  <si>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</si>
  <si>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</si>
  <si>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</si>
  <si>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</si>
  <si>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</si>
  <si>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</si>
  <si>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</si>
  <si>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</si>
  <si>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</si>
  <si>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</si>
  <si>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</si>
  <si>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</si>
  <si>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</si>
  <si>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</si>
  <si>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</si>
  <si>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</si>
  <si>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</si>
  <si>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</si>
  <si>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</si>
  <si>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</si>
  <si>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</si>
  <si>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</si>
  <si>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</si>
  <si>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</si>
  <si>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</si>
  <si>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</si>
  <si>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</si>
  <si>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</si>
  <si>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</si>
  <si>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</si>
  <si>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</si>
  <si>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</si>
  <si>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</si>
  <si>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</si>
  <si>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</si>
  <si>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</si>
  <si>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</si>
  <si>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</si>
  <si>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</si>
  <si>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</si>
  <si>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</si>
  <si>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</si>
  <si>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</si>
  <si>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</si>
  <si>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</si>
  <si>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</si>
  <si>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</si>
  <si>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</si>
  <si>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</si>
  <si>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</si>
  <si>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</si>
  <si>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</si>
  <si>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</si>
  <si>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</si>
  <si>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</si>
  <si>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</si>
  <si>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</si>
  <si>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</si>
  <si>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</si>
  <si>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</si>
  <si>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</si>
  <si>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</si>
  <si>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</si>
  <si>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</si>
  <si>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</si>
  <si>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</si>
  <si>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</si>
  <si>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</si>
  <si>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</si>
  <si>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</si>
  <si>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</si>
  <si>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</si>
  <si>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</si>
  <si>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</si>
  <si>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</si>
  <si>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</si>
  <si>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</si>
  <si>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</si>
  <si>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</si>
  <si>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</si>
  <si>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</si>
  <si>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</si>
  <si>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</si>
  <si>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</si>
  <si>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</si>
  <si>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</si>
  <si>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</si>
  <si>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</si>
  <si>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</si>
  <si>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</si>
  <si>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</si>
  <si>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</si>
  <si>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</si>
  <si>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</si>
  <si>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</si>
  <si>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</si>
  <si>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</si>
  <si>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</si>
  <si>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</si>
  <si>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</si>
  <si>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</si>
  <si>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</si>
  <si>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</si>
  <si>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</si>
  <si>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</si>
  <si>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</si>
  <si>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</si>
  <si>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</si>
  <si>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</si>
  <si>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</si>
  <si>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</si>
  <si>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</si>
  <si>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</si>
  <si>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</si>
  <si>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</si>
  <si>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</si>
  <si>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</si>
  <si>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</si>
  <si>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</si>
  <si>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</si>
  <si>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</si>
  <si>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</si>
  <si>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</si>
  <si>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</si>
  <si>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</si>
  <si>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</si>
  <si>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</si>
  <si>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</si>
  <si>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</si>
  <si>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</si>
  <si>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</si>
  <si>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</si>
  <si>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</si>
  <si>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</si>
  <si>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</si>
  <si>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</si>
  <si>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</si>
  <si>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</si>
  <si>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</si>
  <si>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</si>
  <si>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</si>
  <si>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</si>
  <si>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</si>
  <si>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</si>
  <si>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</si>
  <si>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</si>
  <si>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</si>
  <si>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</si>
  <si>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</si>
  <si>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</si>
  <si>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</si>
  <si>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</si>
  <si>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</si>
  <si>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</si>
  <si>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</si>
  <si>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</si>
  <si>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</si>
  <si>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</si>
  <si>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</si>
  <si>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</si>
  <si>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</si>
  <si>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</si>
  <si>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</si>
  <si>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</si>
  <si>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</si>
  <si>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</si>
  <si>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</si>
  <si>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</si>
  <si>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</si>
  <si>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</si>
  <si>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</si>
  <si>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</si>
  <si>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</si>
  <si>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</si>
  <si>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</si>
  <si>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</si>
  <si>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</si>
  <si>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</si>
  <si>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</si>
  <si>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</si>
  <si>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</si>
  <si>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</si>
  <si>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</si>
  <si>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</si>
  <si>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</si>
  <si>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</si>
  <si>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</si>
  <si>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</si>
  <si>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</si>
  <si>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</si>
  <si>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</si>
  <si>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</si>
  <si>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</si>
  <si>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</si>
  <si>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</si>
  <si>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</si>
  <si>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</si>
  <si>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</si>
  <si>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</si>
  <si>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</si>
  <si>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</si>
  <si>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</si>
  <si>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</si>
  <si>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</si>
  <si>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</si>
  <si>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</si>
  <si>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</si>
  <si>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</si>
  <si>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</si>
  <si>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</si>
  <si>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</si>
  <si>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</si>
  <si>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</si>
  <si>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</si>
  <si>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</si>
  <si>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</si>
  <si>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</si>
  <si>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</si>
  <si>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</si>
  <si>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</si>
  <si>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</si>
  <si>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</si>
  <si>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</si>
  <si>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</si>
  <si>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</si>
  <si>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</si>
  <si>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</si>
  <si>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</si>
  <si>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</si>
  <si>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</si>
  <si>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</si>
  <si>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</si>
  <si>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</si>
  <si>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</si>
  <si>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</si>
  <si>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</si>
  <si>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</si>
  <si>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</si>
  <si>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</si>
  <si>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</si>
  <si>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</si>
  <si>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</si>
  <si>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</si>
  <si>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</si>
  <si>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</si>
  <si>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</si>
  <si>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</si>
  <si>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</si>
  <si>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</si>
  <si>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</si>
  <si>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</si>
  <si>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</si>
  <si>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</si>
  <si>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</si>
  <si>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</si>
  <si>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</si>
  <si>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</si>
  <si>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</si>
  <si>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</si>
  <si>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</si>
  <si>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</si>
  <si>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</si>
  <si>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</si>
  <si>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</si>
  <si>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</si>
  <si>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</si>
  <si>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</si>
  <si>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</si>
  <si>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</si>
  <si>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</si>
  <si>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</si>
  <si>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</si>
  <si>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</si>
  <si>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</si>
  <si>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</si>
  <si>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</si>
  <si>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</si>
  <si>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</si>
  <si>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</si>
  <si>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</si>
  <si>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</si>
  <si>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</si>
  <si>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</si>
  <si>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</si>
  <si>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</si>
  <si>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</si>
  <si>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</si>
  <si>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</si>
  <si>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</si>
  <si>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</si>
  <si>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</si>
  <si>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</si>
  <si>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</si>
  <si>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</si>
  <si>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</si>
  <si>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</si>
  <si>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</si>
  <si>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</si>
  <si>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</si>
  <si>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</si>
  <si>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</si>
  <si>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</si>
  <si>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</si>
  <si>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</si>
  <si>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</si>
  <si>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</si>
  <si>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</si>
  <si>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</si>
  <si>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</si>
  <si>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</si>
  <si>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</si>
  <si>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</si>
  <si>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</si>
  <si>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</si>
  <si>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</si>
  <si>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</si>
  <si>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</si>
  <si>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</si>
  <si>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</si>
  <si>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</si>
  <si>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</si>
  <si>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</si>
  <si>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</si>
  <si>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</si>
  <si>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</si>
  <si>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</si>
  <si>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</si>
  <si>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</si>
  <si>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</si>
  <si>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</si>
  <si>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</si>
  <si>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</si>
  <si>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</si>
  <si>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</si>
  <si>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</si>
  <si>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</si>
  <si>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</si>
  <si>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</si>
  <si>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</si>
  <si>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</si>
  <si>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</si>
  <si>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</si>
  <si>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</si>
  <si>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</si>
  <si>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</si>
  <si>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</si>
  <si>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</si>
  <si>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</si>
  <si>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</si>
  <si>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</si>
  <si>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</si>
  <si>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</si>
  <si>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</si>
  <si>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</si>
  <si>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</si>
  <si>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</si>
  <si>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</si>
  <si>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</si>
  <si>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</si>
  <si>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</si>
  <si>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</si>
  <si>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</si>
  <si>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</si>
  <si>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</si>
  <si>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</si>
  <si>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</si>
  <si>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</si>
  <si>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</si>
  <si>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</si>
  <si>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</si>
  <si>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</si>
  <si>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</si>
  <si>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</si>
  <si>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</si>
  <si>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</si>
  <si>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</si>
  <si>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</si>
  <si>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</si>
  <si>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</si>
  <si>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</si>
  <si>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</si>
  <si>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</si>
  <si>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</si>
  <si>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</si>
  <si>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</si>
  <si>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</si>
  <si>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</si>
  <si>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</si>
  <si>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</si>
  <si>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</si>
  <si>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</si>
  <si>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</si>
  <si>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</si>
  <si>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</si>
  <si>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</si>
  <si>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</si>
  <si>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</si>
  <si>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</si>
  <si>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</si>
  <si>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</si>
  <si>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</si>
  <si>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</si>
  <si>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</si>
  <si>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</si>
  <si>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</si>
  <si>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</si>
  <si>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</si>
  <si>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</si>
  <si>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</si>
  <si>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</si>
  <si>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</si>
  <si>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</si>
  <si>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</si>
  <si>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</si>
  <si>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</si>
  <si>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</si>
  <si>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</si>
  <si>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</si>
  <si>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</si>
  <si>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</si>
  <si>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</si>
  <si>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</si>
  <si>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</si>
  <si>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</si>
  <si>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</si>
  <si>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</si>
  <si>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</si>
  <si>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</si>
  <si>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</si>
  <si>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</si>
  <si>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</si>
  <si>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</si>
  <si>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</si>
  <si>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</si>
  <si>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</si>
  <si>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</si>
  <si>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</si>
  <si>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</si>
  <si>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</si>
  <si>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</si>
  <si>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</si>
  <si>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</si>
  <si>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</si>
  <si>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</si>
  <si>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</si>
  <si>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</si>
  <si>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</si>
  <si>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</si>
  <si>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</si>
  <si>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</si>
  <si>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</si>
  <si>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</si>
  <si>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</si>
  <si>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</si>
  <si>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</si>
  <si>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</si>
  <si>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</si>
  <si>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</si>
  <si>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</si>
  <si>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</si>
  <si>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</si>
  <si>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</si>
  <si>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</si>
  <si>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</si>
  <si>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</si>
  <si>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</si>
  <si>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</si>
  <si>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</si>
  <si>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</si>
  <si>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</si>
  <si>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</si>
  <si>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</si>
  <si>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</si>
  <si>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</si>
  <si>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</si>
  <si>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</si>
  <si>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</si>
  <si>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</si>
  <si>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</si>
  <si>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</si>
  <si>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</si>
  <si>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</si>
  <si>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</si>
  <si>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</si>
  <si>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</si>
  <si>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</si>
  <si>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</si>
  <si>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</si>
  <si>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</si>
  <si>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</si>
  <si>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</si>
  <si>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</si>
  <si>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</si>
  <si>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</si>
  <si>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</si>
  <si>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</si>
  <si>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</si>
  <si>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</si>
  <si>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</si>
  <si>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</si>
  <si>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</si>
  <si>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</si>
  <si>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</si>
  <si>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</si>
  <si>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</si>
  <si>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</si>
  <si>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</si>
  <si>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</si>
  <si>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</si>
  <si>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</si>
  <si>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</si>
  <si>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</si>
  <si>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</si>
  <si>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</si>
  <si>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</si>
  <si>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</si>
  <si>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</si>
  <si>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</si>
  <si>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</si>
  <si>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</si>
  <si>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</si>
  <si>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</si>
  <si>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</si>
  <si>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</si>
  <si>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</si>
  <si>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</si>
  <si>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</si>
  <si>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</si>
  <si>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</si>
  <si>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</si>
  <si>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</si>
  <si>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</si>
  <si>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</si>
  <si>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</si>
  <si>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</si>
  <si>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</si>
  <si>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</si>
  <si>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</si>
  <si>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</si>
  <si>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</si>
  <si>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</si>
  <si>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</si>
  <si>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</si>
  <si>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</si>
  <si>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</si>
  <si>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</si>
  <si>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</si>
  <si>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</si>
  <si>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</si>
  <si>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</si>
  <si>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</si>
  <si>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</si>
  <si>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</si>
  <si>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</si>
  <si>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</si>
  <si>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</si>
  <si>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</si>
  <si>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</si>
  <si>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</si>
  <si>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</si>
  <si>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</si>
  <si>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</si>
  <si>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</si>
  <si>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</si>
  <si>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</si>
  <si>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</si>
  <si>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</si>
  <si>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</si>
  <si>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</si>
  <si>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</si>
  <si>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</si>
  <si>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</si>
  <si>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</si>
  <si>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</si>
  <si>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</si>
  <si>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</si>
  <si>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</si>
  <si>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</si>
  <si>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</si>
  <si>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</si>
  <si>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</si>
  <si>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</si>
  <si>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</si>
  <si>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</si>
  <si>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</si>
  <si>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</si>
  <si>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</si>
  <si>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</si>
  <si>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</si>
  <si>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</si>
  <si>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</si>
  <si>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</si>
  <si>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</si>
  <si>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</si>
  <si>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</si>
  <si>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</si>
  <si>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</si>
  <si>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</si>
  <si>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</si>
  <si>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</si>
  <si>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</si>
  <si>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</si>
  <si>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</si>
  <si>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</si>
  <si>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</si>
  <si>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</si>
  <si>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</si>
  <si>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</si>
  <si>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</si>
  <si>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</si>
  <si>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</si>
  <si>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</si>
  <si>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</si>
  <si>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</si>
  <si>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</si>
  <si>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</si>
  <si>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</si>
  <si>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</si>
  <si>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</si>
  <si>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</si>
  <si>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</si>
  <si>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</si>
  <si>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</si>
  <si>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</si>
  <si>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</si>
  <si>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</si>
  <si>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</si>
  <si>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</si>
  <si>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</si>
  <si>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</si>
  <si>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</si>
  <si>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</si>
  <si>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</si>
  <si>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</si>
  <si>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</si>
  <si>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</si>
  <si>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</si>
  <si>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</si>
  <si>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</si>
  <si>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</si>
  <si>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</si>
  <si>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</si>
  <si>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</si>
  <si>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</si>
  <si>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</si>
  <si>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</si>
  <si>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</si>
  <si>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</si>
  <si>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</si>
  <si>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</si>
  <si>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</si>
  <si>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</si>
  <si>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</si>
  <si>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</si>
  <si>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</si>
  <si>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</si>
  <si>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</si>
  <si>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</si>
  <si>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</si>
  <si>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</si>
  <si>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</si>
  <si>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</si>
  <si>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</si>
  <si>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</si>
  <si>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</si>
  <si>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</si>
  <si>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</si>
  <si>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</si>
  <si>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</si>
  <si>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</si>
  <si>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</si>
  <si>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</si>
  <si>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</si>
  <si>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</si>
  <si>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</si>
  <si>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</si>
  <si>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</si>
  <si>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</si>
  <si>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</si>
  <si>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</si>
  <si>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</si>
  <si>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</si>
  <si>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</si>
  <si>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</si>
  <si>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</si>
  <si>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</si>
  <si>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</si>
  <si>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</si>
  <si>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</si>
  <si>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</si>
  <si>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</si>
  <si>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</si>
  <si>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</si>
  <si>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</si>
  <si>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</si>
  <si>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</si>
  <si>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</si>
  <si>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</si>
  <si>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</si>
  <si>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</si>
  <si>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</si>
  <si>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</si>
  <si>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</si>
  <si>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</si>
  <si>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</si>
  <si>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</si>
  <si>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</si>
  <si>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</si>
  <si>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</si>
  <si>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</si>
  <si>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</si>
  <si>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</si>
  <si>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</si>
  <si>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</si>
  <si>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</si>
  <si>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</si>
  <si>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</si>
  <si>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</si>
  <si>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</si>
  <si>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</si>
  <si>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</si>
  <si>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</si>
  <si>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</si>
  <si>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</si>
  <si>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</si>
  <si>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</si>
  <si>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</si>
  <si>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</si>
  <si>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</si>
  <si>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</si>
  <si>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</si>
  <si>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</si>
  <si>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</si>
  <si>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</si>
  <si>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</si>
  <si>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</si>
  <si>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</si>
  <si>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</si>
  <si>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</si>
  <si>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</si>
  <si>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</si>
  <si>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</si>
  <si>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</si>
  <si>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</si>
  <si>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</si>
  <si>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</si>
  <si>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</si>
  <si>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</si>
  <si>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</si>
  <si>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</si>
  <si>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</si>
  <si>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</si>
  <si>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</si>
  <si>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</si>
  <si>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</si>
  <si>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</si>
  <si>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</si>
  <si>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</si>
  <si>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</si>
  <si>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</si>
  <si>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</si>
  <si>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</si>
  <si>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</si>
  <si>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</si>
  <si>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</si>
  <si>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</si>
  <si>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</si>
  <si>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</si>
  <si>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</si>
  <si>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</si>
  <si>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</si>
  <si>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</si>
  <si>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</si>
  <si>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</si>
  <si>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</si>
  <si>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</si>
  <si>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</si>
  <si>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</si>
  <si>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</si>
  <si>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</si>
  <si>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</si>
  <si>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</si>
  <si>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</si>
  <si>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</si>
  <si>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</si>
  <si>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</si>
  <si>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</si>
  <si>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</si>
  <si>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</si>
  <si>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</si>
  <si>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</si>
  <si>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</si>
  <si>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</si>
  <si>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</si>
  <si>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</si>
  <si>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</si>
  <si>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</si>
  <si>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</si>
  <si>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</si>
  <si>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</si>
  <si>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</si>
  <si>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</si>
  <si>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</si>
  <si>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</si>
  <si>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</si>
  <si>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</si>
  <si>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</si>
  <si>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</si>
  <si>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</si>
  <si>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</si>
  <si>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</si>
  <si>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</si>
  <si>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</si>
  <si>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</si>
  <si>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</si>
  <si>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</si>
  <si>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</si>
  <si>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</si>
  <si>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</si>
  <si>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</si>
  <si>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</si>
  <si>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</si>
  <si>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</si>
  <si>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</si>
  <si>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</si>
  <si>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</si>
  <si>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</si>
  <si>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</si>
  <si>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</si>
  <si>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</si>
  <si>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</si>
  <si>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</si>
  <si>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</si>
  <si>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</si>
  <si>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</si>
  <si>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</si>
  <si>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</si>
  <si>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</si>
  <si>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</si>
  <si>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</si>
  <si>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</si>
  <si>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</si>
  <si>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</si>
  <si>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</si>
  <si>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</si>
  <si>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</si>
  <si>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</si>
  <si>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</si>
  <si>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</si>
  <si>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</si>
  <si>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</si>
  <si>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</si>
  <si>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</si>
  <si>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</si>
  <si>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</si>
  <si>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</si>
  <si>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</si>
  <si>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</si>
  <si>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</si>
  <si>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</si>
  <si>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</si>
  <si>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</si>
  <si>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</si>
  <si>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</si>
  <si>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</si>
  <si>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</si>
  <si>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</si>
  <si>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</si>
  <si>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</si>
  <si>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</si>
  <si>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</si>
  <si>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</si>
  <si>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</si>
  <si>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</si>
  <si>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</si>
  <si>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</si>
  <si>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</si>
  <si>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</si>
  <si>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</si>
  <si>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</si>
  <si>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</si>
  <si>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</si>
  <si>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</si>
  <si>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</si>
  <si>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</si>
  <si>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</si>
  <si>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</si>
  <si>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</si>
  <si>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</si>
  <si>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</si>
  <si>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</si>
  <si>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</si>
  <si>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</si>
  <si>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</si>
  <si>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</si>
  <si>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</si>
  <si>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</si>
  <si>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</si>
  <si>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</si>
  <si>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</si>
  <si>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</si>
  <si>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</si>
  <si>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</si>
  <si>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</si>
  <si>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</si>
  <si>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</si>
  <si>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</si>
  <si>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</si>
  <si>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</si>
  <si>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</si>
  <si>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</si>
  <si>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</si>
  <si>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</si>
  <si>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</si>
  <si>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</si>
  <si>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</si>
  <si>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</si>
  <si>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</si>
  <si>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</si>
  <si>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</si>
  <si>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</si>
  <si>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</si>
  <si>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</si>
  <si>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</si>
  <si>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</si>
  <si>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</si>
  <si>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</si>
  <si>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</si>
  <si>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</si>
  <si>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</si>
  <si>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</si>
  <si>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</si>
  <si>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</si>
  <si>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</si>
  <si>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</si>
  <si>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</si>
  <si>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</si>
  <si>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</si>
  <si>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</si>
  <si>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</si>
  <si>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</si>
  <si>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</si>
  <si>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</si>
  <si>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</si>
  <si>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</si>
  <si>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</si>
  <si>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</si>
  <si>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</si>
  <si>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</si>
  <si>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</si>
  <si>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</si>
  <si>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</si>
  <si>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</si>
  <si>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</si>
  <si>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</si>
  <si>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</si>
  <si>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</si>
  <si>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</si>
  <si>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</si>
  <si>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</si>
  <si>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</si>
  <si>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</si>
  <si>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</si>
  <si>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</si>
  <si>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</si>
  <si>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</si>
  <si>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</si>
  <si>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</si>
  <si>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</si>
  <si>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</si>
  <si>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</si>
  <si>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</si>
  <si>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</si>
  <si>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</si>
  <si>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</si>
  <si>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</si>
  <si>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</si>
  <si>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</si>
  <si>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</si>
  <si>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</si>
  <si>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</si>
  <si>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</si>
  <si>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</si>
  <si>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</si>
  <si>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</si>
  <si>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</si>
  <si>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</si>
  <si>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</si>
  <si>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</si>
  <si>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</si>
  <si>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</si>
  <si>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</si>
  <si>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</si>
  <si>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</si>
  <si>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</si>
  <si>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</si>
  <si>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</si>
  <si>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</si>
  <si>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</si>
  <si>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</si>
  <si>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</si>
  <si>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</si>
  <si>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</si>
  <si>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</si>
  <si>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</si>
  <si>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</si>
  <si>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</si>
  <si>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</si>
  <si>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</si>
  <si>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</si>
  <si>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</si>
  <si>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</si>
  <si>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</si>
  <si>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</si>
  <si>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</si>
  <si>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</si>
  <si>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</si>
  <si>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</si>
  <si>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</si>
  <si>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</si>
  <si>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</si>
  <si>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</si>
  <si>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</si>
  <si>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</si>
  <si>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</si>
  <si>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</si>
  <si>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</si>
  <si>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</si>
  <si>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</si>
  <si>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</si>
  <si>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</si>
  <si>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</si>
  <si>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</si>
  <si>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</si>
  <si>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</si>
  <si>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</si>
  <si>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</si>
  <si>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</si>
  <si>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</si>
  <si>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</si>
  <si>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</si>
  <si>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</si>
  <si>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</si>
  <si>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</si>
  <si>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</si>
  <si>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</si>
  <si>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</si>
  <si>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</si>
  <si>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</si>
  <si>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</si>
  <si>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</si>
  <si>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</si>
  <si>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</si>
  <si>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</si>
  <si>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</si>
  <si>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</si>
  <si>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</si>
  <si>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</si>
  <si>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</si>
  <si>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</si>
  <si>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</si>
  <si>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</si>
  <si>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</si>
  <si>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</si>
  <si>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</si>
  <si>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</si>
  <si>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</si>
  <si>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</si>
  <si>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</si>
  <si>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</si>
  <si>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</si>
  <si>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</si>
  <si>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</si>
  <si>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</si>
  <si>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</si>
  <si>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</si>
  <si>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</si>
  <si>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</si>
  <si>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</si>
  <si>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</si>
  <si>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</si>
  <si>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</si>
  <si>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</si>
  <si>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</si>
  <si>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</si>
  <si>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</si>
  <si>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</si>
  <si>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</si>
  <si>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</si>
  <si>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</si>
  <si>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</si>
  <si>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</si>
  <si>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</si>
  <si>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</si>
  <si>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</si>
  <si>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</si>
  <si>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</si>
  <si>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</si>
  <si>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</si>
  <si>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</si>
  <si>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</si>
  <si>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</si>
  <si>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</si>
  <si>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</si>
  <si>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</si>
  <si>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</si>
  <si>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</si>
  <si>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</si>
  <si>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</si>
  <si>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</si>
  <si>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</si>
  <si>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</si>
  <si>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</si>
  <si>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</si>
  <si>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</si>
  <si>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</si>
  <si>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</si>
  <si>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</si>
  <si>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</si>
  <si>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</si>
  <si>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</si>
  <si>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</si>
  <si>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</si>
  <si>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</si>
  <si>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</si>
  <si>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</si>
  <si>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</si>
  <si>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</si>
  <si>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</si>
  <si>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</si>
  <si>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</si>
  <si>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</si>
  <si>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</si>
  <si>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</si>
  <si>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</si>
  <si>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</si>
  <si>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</si>
  <si>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</si>
  <si>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</si>
  <si>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</si>
  <si>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</si>
  <si>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</si>
  <si>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</si>
  <si>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</si>
  <si>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</si>
  <si>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</si>
  <si>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</si>
  <si>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</si>
  <si>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</si>
  <si>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</si>
  <si>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</si>
  <si>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</si>
  <si>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</si>
  <si>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</si>
  <si>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</si>
  <si>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</si>
  <si>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</si>
  <si>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</si>
  <si>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</si>
  <si>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</si>
  <si>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</si>
  <si>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</si>
  <si>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</si>
  <si>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</si>
  <si>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</si>
  <si>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</si>
  <si>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</si>
  <si>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</si>
  <si>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</si>
  <si>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</si>
  <si>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</si>
  <si>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</si>
  <si>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</si>
  <si>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</si>
  <si>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</si>
  <si>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</si>
  <si>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</si>
  <si>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</si>
  <si>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</si>
  <si>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</si>
  <si>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</si>
  <si>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</si>
  <si>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</si>
  <si>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</si>
  <si>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</si>
  <si>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</si>
  <si>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</si>
  <si>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</si>
  <si>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</si>
  <si>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</si>
  <si>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</si>
  <si>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</si>
  <si>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</si>
  <si>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</si>
  <si>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</si>
  <si>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</si>
  <si>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</si>
  <si>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</si>
  <si>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</si>
  <si>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</si>
  <si>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</si>
  <si>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</si>
  <si>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</si>
  <si>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</si>
  <si>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</si>
  <si>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</si>
  <si>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</si>
  <si>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</si>
  <si>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</si>
  <si>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</si>
  <si>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</si>
  <si>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</si>
  <si>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</si>
  <si>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</si>
  <si>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</si>
  <si>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</si>
  <si>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</si>
  <si>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</si>
  <si>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</si>
  <si>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</si>
  <si>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</si>
  <si>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</si>
  <si>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</si>
  <si>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</si>
  <si>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</si>
  <si>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</si>
  <si>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</si>
  <si>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</si>
  <si>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</si>
  <si>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</si>
  <si>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</si>
  <si>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</si>
  <si>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</si>
  <si>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</si>
  <si>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</si>
  <si>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</si>
  <si>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</si>
  <si>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</si>
  <si>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</si>
  <si>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</si>
  <si>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</si>
  <si>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</si>
  <si>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</si>
  <si>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</si>
  <si>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</si>
  <si>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</si>
  <si>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</si>
  <si>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</si>
  <si>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</si>
  <si>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</si>
  <si>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</si>
  <si>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</si>
  <si>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</si>
  <si>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</si>
  <si>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</si>
  <si>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</si>
  <si>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</si>
  <si>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</si>
  <si>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</si>
  <si>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</si>
  <si>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</si>
  <si>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</si>
  <si>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</si>
  <si>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</si>
  <si>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</si>
  <si>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</si>
  <si>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</si>
  <si>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</si>
  <si>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</si>
  <si>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</si>
  <si>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</si>
  <si>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</si>
  <si>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</si>
  <si>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</si>
  <si>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</si>
  <si>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</si>
  <si>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</si>
  <si>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</si>
  <si>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</si>
  <si>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</si>
  <si>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</si>
  <si>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</si>
  <si>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</si>
  <si>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</si>
  <si>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</si>
  <si>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</si>
  <si>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</si>
  <si>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</si>
  <si>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</si>
  <si>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</si>
  <si>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</si>
  <si>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</si>
  <si>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</si>
  <si>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</si>
  <si>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</si>
  <si>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</si>
  <si>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</si>
  <si>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</si>
  <si>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</si>
  <si>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</si>
  <si>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</si>
  <si>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</si>
  <si>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</si>
  <si>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</si>
  <si>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</si>
  <si>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</si>
  <si>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</si>
  <si>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</si>
  <si>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</si>
  <si>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</si>
  <si>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</si>
  <si>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</si>
  <si>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</si>
  <si>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</si>
  <si>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</si>
  <si>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</si>
  <si>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</si>
  <si>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</si>
  <si>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</si>
  <si>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</si>
  <si>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</si>
  <si>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</si>
  <si>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</si>
  <si>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</si>
  <si>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</si>
  <si>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</si>
  <si>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</si>
  <si>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</si>
  <si>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</si>
  <si>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</si>
  <si>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</si>
  <si>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</si>
  <si>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</si>
  <si>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</si>
  <si>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</si>
  <si>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</si>
  <si>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</si>
  <si>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</si>
  <si>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</si>
  <si>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</si>
  <si>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</si>
  <si>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</si>
  <si>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</si>
  <si>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</si>
  <si>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</si>
  <si>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</si>
  <si>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</si>
  <si>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</si>
  <si>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</si>
  <si>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</si>
  <si>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</si>
  <si>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</si>
  <si>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</si>
  <si>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</si>
  <si>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</si>
  <si>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</si>
  <si>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</si>
  <si>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</si>
  <si>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</si>
  <si>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</si>
  <si>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</si>
  <si>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</si>
  <si>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</si>
  <si>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</si>
  <si>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</si>
  <si>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</si>
  <si>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</si>
  <si>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</si>
  <si>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</si>
  <si>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</si>
  <si>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</si>
  <si>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</si>
  <si>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</si>
  <si>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</si>
  <si>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</si>
  <si>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</si>
  <si>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</si>
  <si>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</si>
  <si>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</si>
  <si>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</si>
  <si>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</si>
  <si>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</si>
  <si>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</si>
  <si>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</si>
  <si>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</si>
  <si>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</si>
  <si>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</si>
  <si>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</si>
  <si>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</si>
  <si>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</si>
  <si>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</si>
  <si>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</si>
  <si>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</si>
  <si>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</si>
  <si>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</si>
  <si>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</si>
  <si>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</si>
  <si>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</si>
  <si>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</si>
  <si>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</si>
  <si>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</si>
  <si>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</si>
  <si>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</si>
  <si>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</si>
  <si>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</si>
  <si>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</si>
  <si>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</si>
  <si>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</si>
  <si>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</si>
  <si>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</si>
  <si>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</si>
  <si>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</si>
  <si>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</si>
  <si>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</si>
  <si>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</si>
  <si>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</si>
  <si>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</si>
  <si>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</si>
  <si>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</si>
  <si>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</si>
  <si>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</si>
  <si>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</si>
  <si>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</si>
  <si>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</si>
  <si>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</si>
  <si>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</si>
  <si>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</si>
  <si>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</si>
  <si>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</si>
  <si>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</si>
  <si>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</si>
  <si>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</si>
  <si>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</si>
  <si>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</si>
  <si>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</si>
  <si>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</si>
  <si>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</si>
  <si>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</si>
  <si>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</si>
  <si>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</si>
  <si>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</si>
  <si>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</si>
  <si>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</si>
  <si>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</si>
  <si>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</si>
  <si>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</si>
  <si>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</si>
  <si>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</si>
  <si>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</si>
  <si>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</si>
  <si>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</si>
  <si>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</si>
  <si>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</si>
  <si>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</si>
  <si>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</si>
  <si>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</si>
  <si>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</si>
  <si>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</si>
  <si>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</si>
  <si>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</si>
  <si>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</si>
  <si>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</si>
  <si>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</si>
  <si>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</si>
  <si>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</si>
  <si>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</si>
  <si>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</si>
  <si>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</si>
  <si>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</si>
  <si>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</si>
  <si>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</si>
  <si>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</si>
  <si>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</si>
  <si>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</si>
  <si>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</si>
  <si>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</si>
  <si>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</si>
  <si>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</si>
  <si>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</si>
  <si>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</si>
  <si>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</si>
  <si>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</si>
  <si>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</si>
  <si>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</si>
  <si>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</si>
  <si>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</si>
  <si>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</si>
  <si>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</si>
  <si>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</si>
  <si>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</si>
  <si>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</si>
  <si>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</si>
  <si>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</si>
  <si>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</si>
  <si>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</si>
  <si>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</si>
  <si>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</si>
  <si>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</si>
  <si>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</si>
  <si>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</si>
  <si>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</si>
  <si>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</si>
  <si>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</si>
  <si>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</si>
  <si>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</si>
  <si>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</si>
  <si>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</si>
  <si>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</si>
  <si>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</si>
  <si>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</si>
  <si>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</si>
  <si>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</si>
  <si>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</si>
  <si>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</si>
  <si>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</si>
  <si>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</si>
  <si>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</si>
  <si>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</si>
  <si>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</si>
  <si>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</si>
  <si>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</si>
  <si>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</si>
  <si>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</si>
  <si>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</si>
  <si>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</si>
  <si>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</si>
  <si>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</si>
  <si>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</si>
  <si>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</si>
  <si>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</si>
  <si>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</si>
  <si>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</si>
  <si>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</si>
  <si>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</si>
  <si>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</si>
  <si>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</si>
  <si>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</si>
  <si>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</si>
  <si>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</si>
  <si>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</si>
  <si>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</si>
  <si>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</si>
  <si>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</si>
  <si>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</si>
  <si>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</si>
  <si>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</si>
  <si>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</si>
  <si>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</si>
  <si>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</si>
  <si>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</si>
  <si>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</si>
  <si>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</si>
  <si>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</si>
  <si>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</si>
  <si>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</si>
  <si>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</si>
  <si>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</si>
  <si>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</si>
  <si>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</si>
  <si>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</si>
  <si>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</si>
  <si>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</si>
  <si>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</si>
  <si>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</si>
  <si>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</si>
  <si>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</si>
  <si>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</si>
  <si>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</si>
  <si>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</si>
  <si>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</si>
  <si>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</si>
  <si>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</si>
  <si>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</si>
  <si>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</si>
  <si>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</si>
  <si>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</si>
  <si>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</si>
  <si>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</si>
  <si>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</si>
  <si>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</si>
  <si>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</si>
  <si>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</si>
  <si>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</si>
  <si>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</si>
  <si>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</si>
  <si>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</si>
  <si>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</si>
  <si>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</si>
  <si>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</si>
  <si>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</si>
  <si>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</si>
  <si>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</si>
  <si>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</si>
  <si>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</si>
  <si>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</si>
  <si>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</si>
  <si>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</si>
  <si>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</si>
  <si>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</si>
  <si>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</si>
  <si>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</si>
  <si>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</si>
  <si>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</si>
  <si>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</si>
  <si>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</si>
  <si>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</si>
  <si>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</si>
  <si>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</si>
  <si>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</si>
  <si>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</si>
  <si>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</si>
  <si>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</si>
  <si>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</si>
  <si>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</si>
  <si>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</si>
  <si>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</si>
  <si>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</si>
  <si>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</si>
  <si>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</si>
  <si>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</si>
  <si>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</si>
  <si>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</si>
  <si>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</si>
  <si>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</si>
  <si>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</si>
  <si>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</si>
  <si>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</si>
  <si>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</si>
  <si>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</si>
  <si>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</si>
  <si>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</si>
  <si>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</si>
  <si>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</si>
  <si>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</si>
  <si>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</si>
  <si>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</si>
  <si>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</si>
  <si>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</si>
  <si>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</si>
  <si>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</si>
  <si>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</si>
  <si>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</si>
  <si>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</si>
  <si>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</si>
  <si>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</si>
  <si>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</si>
  <si>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</si>
  <si>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</si>
  <si>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</si>
  <si>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</si>
  <si>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</si>
  <si>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</si>
  <si>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</si>
  <si>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</si>
  <si>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</si>
  <si>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</si>
  <si>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</si>
  <si>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</si>
  <si>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</si>
  <si>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</si>
  <si>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</si>
  <si>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</si>
  <si>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</si>
  <si>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</si>
  <si>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</si>
  <si>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</si>
  <si>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</si>
  <si>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</si>
  <si>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</si>
  <si>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</si>
  <si>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</si>
  <si>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</si>
  <si>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</si>
  <si>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</si>
  <si>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</si>
  <si>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</si>
  <si>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</si>
  <si>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</si>
  <si>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</si>
  <si>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</si>
  <si>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</si>
  <si>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</si>
  <si>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</si>
  <si>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</si>
  <si>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</si>
  <si>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</si>
  <si>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</si>
  <si>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</si>
  <si>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</si>
  <si>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</si>
  <si>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</si>
  <si>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</si>
  <si>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</si>
  <si>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</si>
  <si>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</si>
  <si>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</si>
  <si>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</si>
  <si>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</si>
  <si>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</si>
  <si>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</si>
  <si>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</si>
  <si>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</si>
  <si>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</si>
  <si>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</si>
  <si>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</si>
  <si>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</si>
  <si>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</si>
  <si>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</si>
  <si>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</si>
  <si>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</si>
  <si>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</si>
  <si>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</si>
  <si>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</si>
  <si>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</si>
  <si>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</si>
  <si>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</si>
  <si>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</si>
  <si>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</si>
  <si>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</si>
  <si>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</si>
  <si>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</si>
  <si>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</si>
  <si>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</si>
  <si>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</si>
  <si>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</si>
  <si>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</si>
  <si>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</si>
  <si>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</si>
  <si>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</si>
  <si>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</si>
  <si>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</si>
  <si>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</si>
  <si>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</si>
  <si>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</si>
  <si>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</si>
  <si>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</si>
  <si>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</si>
  <si>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</si>
  <si>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</si>
  <si>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</si>
  <si>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</si>
  <si>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</si>
  <si>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</si>
  <si>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</si>
  <si>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</si>
  <si>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</si>
  <si>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</si>
  <si>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</si>
  <si>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</si>
  <si>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</si>
  <si>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</si>
  <si>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</si>
  <si>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</si>
  <si>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</si>
  <si>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</si>
  <si>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</si>
  <si>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</si>
  <si>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</si>
  <si>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</si>
  <si>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</si>
  <si>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</si>
  <si>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</si>
  <si>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</si>
  <si>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</si>
  <si>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</si>
  <si>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</si>
  <si>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</si>
  <si>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</si>
  <si>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</si>
  <si>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</si>
  <si>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</si>
  <si>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</si>
  <si>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</si>
  <si>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</si>
  <si>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</si>
  <si>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</si>
  <si>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</si>
  <si>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</si>
  <si>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</si>
  <si>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</si>
  <si>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</si>
  <si>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</si>
  <si>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</si>
  <si>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</si>
  <si>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</si>
  <si>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</si>
  <si>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</si>
  <si>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</si>
  <si>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</si>
  <si>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</si>
  <si>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</si>
  <si>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</si>
  <si>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</si>
  <si>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</si>
  <si>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</si>
  <si>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</si>
  <si>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</si>
  <si>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</si>
  <si>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</si>
  <si>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</si>
  <si>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</si>
  <si>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</si>
  <si>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</si>
  <si>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</si>
  <si>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</si>
  <si>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</si>
  <si>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</si>
  <si>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</si>
  <si>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</si>
  <si>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</si>
  <si>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</si>
  <si>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</si>
  <si>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</si>
  <si>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</si>
  <si>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</si>
  <si>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</si>
  <si>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</si>
  <si>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</si>
  <si>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</si>
  <si>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</si>
  <si>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</si>
  <si>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</si>
  <si>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</si>
  <si>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</si>
  <si>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</si>
  <si>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</si>
  <si>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</si>
  <si>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</si>
  <si>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</si>
  <si>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</si>
  <si>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</si>
  <si>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</si>
  <si>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</si>
  <si>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</si>
  <si>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</si>
  <si>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</si>
  <si>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</si>
  <si>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</si>
  <si>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</si>
  <si>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</si>
  <si>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</si>
  <si>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</si>
  <si>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</si>
  <si>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</si>
  <si>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</si>
  <si>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</si>
  <si>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</si>
  <si>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</si>
  <si>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</si>
  <si>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</si>
  <si>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</si>
  <si>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</si>
  <si>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</si>
  <si>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</si>
  <si>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</si>
  <si>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</si>
  <si>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</si>
  <si>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</si>
  <si>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</si>
  <si>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</si>
  <si>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</si>
  <si>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</si>
  <si>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</si>
  <si>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</si>
  <si>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</si>
  <si>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</si>
  <si>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</si>
  <si>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</si>
  <si>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</si>
  <si>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</si>
  <si>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</si>
  <si>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</si>
  <si>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</si>
  <si>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</si>
  <si>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</si>
  <si>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</si>
  <si>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</si>
  <si>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</si>
  <si>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</si>
  <si>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</si>
  <si>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</si>
  <si>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</si>
  <si>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</si>
  <si>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</si>
  <si>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</si>
  <si>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</si>
  <si>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</si>
  <si>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</si>
  <si>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</si>
  <si>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</si>
  <si>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</si>
  <si>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</si>
  <si>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</si>
  <si>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</si>
  <si>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</si>
  <si>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</si>
  <si>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</si>
  <si>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</si>
  <si>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</si>
  <si>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</si>
  <si>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</si>
  <si>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</si>
  <si>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</si>
  <si>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</si>
  <si>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</si>
  <si>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</si>
  <si>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</si>
  <si>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</si>
  <si>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</si>
  <si>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</si>
  <si>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</si>
  <si>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</si>
  <si>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</si>
  <si>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</si>
  <si>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</si>
  <si>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</si>
  <si>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</si>
  <si>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</si>
  <si>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</si>
  <si>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</si>
  <si>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</si>
  <si>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</si>
  <si>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</si>
  <si>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</si>
  <si>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</si>
  <si>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</si>
  <si>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</si>
  <si>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</si>
  <si>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</si>
  <si>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</si>
  <si>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</si>
  <si>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</si>
  <si>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</si>
  <si>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</si>
  <si>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</si>
  <si>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</si>
  <si>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</si>
  <si>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</si>
  <si>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</si>
  <si>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</si>
  <si>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</si>
  <si>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</si>
  <si>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</si>
  <si>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</si>
  <si>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</si>
  <si>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</si>
  <si>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</si>
  <si>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</si>
  <si>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</si>
  <si>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</si>
  <si>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</si>
  <si>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</si>
  <si>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</si>
  <si>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</si>
  <si>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</si>
  <si>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</si>
  <si>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</si>
  <si>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</si>
  <si>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</si>
  <si>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</si>
  <si>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</si>
  <si>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</si>
  <si>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</si>
  <si>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</si>
  <si>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</si>
  <si>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</si>
  <si>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</si>
  <si>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</si>
  <si>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</si>
  <si>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</si>
  <si>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</si>
  <si>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</si>
  <si>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</si>
  <si>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</si>
  <si>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</si>
  <si>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</si>
  <si>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</si>
  <si>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</si>
  <si>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</si>
  <si>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</si>
  <si>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</si>
  <si>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</si>
  <si>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</si>
  <si>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</si>
  <si>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</si>
  <si>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</si>
  <si>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</si>
  <si>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</si>
  <si>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</si>
  <si>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</si>
  <si>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</si>
  <si>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</si>
  <si>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</si>
  <si>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</si>
  <si>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</si>
  <si>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</si>
  <si>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</si>
  <si>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</si>
  <si>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</si>
  <si>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</si>
  <si>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</si>
  <si>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</si>
  <si>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</si>
  <si>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</si>
  <si>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</si>
  <si>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</si>
  <si>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</si>
  <si>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</si>
  <si>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</si>
  <si>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</si>
  <si>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</si>
  <si>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</si>
  <si>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</si>
  <si>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</si>
  <si>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</si>
  <si>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</si>
  <si>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</si>
  <si>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</si>
  <si>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</si>
  <si>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</si>
  <si>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</si>
  <si>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</si>
  <si>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</si>
  <si>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</si>
  <si>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</si>
  <si>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</si>
  <si>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</si>
  <si>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</si>
  <si>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</si>
  <si>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</si>
  <si>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</si>
  <si>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</si>
  <si>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</si>
  <si>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</si>
  <si>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</si>
  <si>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</si>
  <si>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</si>
  <si>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</si>
  <si>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</si>
  <si>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</si>
  <si>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</si>
  <si>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</si>
  <si>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</si>
  <si>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</si>
  <si>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</si>
  <si>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</si>
  <si>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</si>
  <si>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</si>
  <si>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</si>
  <si>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</si>
  <si>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</si>
  <si>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</si>
  <si>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</si>
  <si>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</si>
  <si>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</si>
  <si>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</si>
  <si>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</si>
  <si>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</si>
  <si>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</si>
  <si>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</si>
  <si>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</si>
  <si>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</si>
  <si>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</si>
  <si>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</si>
  <si>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</si>
  <si>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</si>
  <si>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</si>
  <si>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</si>
  <si>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</si>
  <si>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</si>
  <si>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</si>
  <si>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</si>
  <si>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</si>
  <si>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</si>
  <si>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</si>
  <si>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</si>
  <si>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</si>
  <si>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</si>
  <si>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</si>
  <si>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</si>
  <si>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</si>
  <si>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</si>
  <si>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</si>
  <si>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</si>
  <si>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</si>
  <si>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</si>
  <si>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</si>
  <si>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</si>
  <si>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</si>
  <si>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</si>
  <si>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</si>
  <si>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</si>
  <si>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</si>
  <si>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</si>
  <si>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</si>
  <si>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</si>
  <si>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</si>
  <si>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</si>
  <si>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</si>
  <si>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</si>
  <si>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</si>
  <si>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</si>
  <si>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</si>
  <si>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</si>
  <si>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</si>
  <si>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</si>
  <si>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</si>
  <si>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</si>
  <si>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</si>
  <si>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</si>
  <si>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</si>
  <si>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</si>
  <si>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</si>
  <si>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</si>
  <si>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</si>
  <si>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</si>
  <si>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</si>
  <si>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</si>
  <si>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</si>
  <si>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</si>
  <si>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</si>
  <si>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</si>
  <si>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</si>
  <si>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</si>
  <si>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</si>
  <si>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</si>
  <si>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</si>
  <si>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</si>
  <si>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</si>
  <si>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</si>
  <si>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</si>
  <si>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</si>
  <si>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</si>
  <si>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</si>
  <si>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</si>
  <si>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</si>
  <si>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</si>
  <si>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</si>
  <si>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</si>
  <si>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</si>
  <si>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</si>
  <si>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</si>
  <si>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</si>
  <si>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</si>
  <si>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</si>
  <si>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</si>
  <si>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</si>
  <si>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</si>
  <si>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</si>
  <si>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</si>
  <si>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</si>
  <si>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</si>
  <si>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</si>
  <si>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</si>
  <si>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</si>
  <si>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</si>
  <si>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</si>
  <si>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</si>
  <si>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</si>
  <si>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</si>
  <si>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</si>
  <si>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</si>
  <si>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</si>
  <si>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</si>
  <si>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</si>
  <si>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</si>
  <si>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</si>
  <si>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</si>
  <si>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</si>
  <si>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</si>
  <si>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</si>
  <si>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</si>
  <si>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</si>
  <si>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</si>
  <si>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</si>
  <si>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</si>
  <si>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</si>
  <si>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</si>
  <si>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</si>
  <si>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</si>
  <si>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</si>
  <si>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</si>
  <si>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</si>
  <si>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</si>
  <si>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</si>
  <si>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</si>
  <si>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</si>
  <si>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</si>
  <si>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</si>
  <si>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</si>
  <si>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</si>
  <si>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</si>
  <si>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</si>
  <si>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</si>
  <si>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</si>
  <si>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</si>
  <si>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</si>
  <si>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</si>
  <si>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</si>
  <si>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</si>
  <si>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</si>
  <si>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</si>
  <si>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</si>
  <si>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</si>
  <si>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</si>
  <si>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</si>
  <si>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</si>
  <si>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</si>
  <si>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</si>
  <si>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</si>
  <si>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</si>
  <si>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</si>
  <si>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</si>
  <si>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</si>
  <si>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</si>
  <si>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</si>
  <si>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</si>
  <si>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</si>
  <si>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</si>
  <si>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</si>
  <si>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</si>
  <si>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</si>
  <si>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</si>
  <si>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</si>
  <si>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</si>
  <si>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</si>
  <si>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</si>
  <si>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</si>
  <si>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</si>
  <si>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</si>
  <si>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</si>
  <si>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</si>
  <si>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</si>
  <si>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</si>
  <si>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</si>
  <si>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</si>
  <si>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</si>
  <si>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</si>
  <si>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</si>
  <si>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</si>
  <si>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</si>
  <si>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</si>
  <si>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</si>
  <si>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</si>
  <si>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</si>
  <si>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</si>
  <si>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</si>
  <si>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</si>
  <si>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</si>
  <si>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</si>
  <si>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</si>
  <si>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</si>
  <si>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</si>
  <si>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</si>
  <si>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</si>
  <si>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</si>
  <si>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</si>
  <si>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</si>
  <si>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</si>
  <si>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</si>
  <si>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</si>
  <si>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</si>
  <si>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</si>
  <si>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</si>
  <si>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</si>
  <si>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</si>
  <si>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</si>
  <si>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</si>
  <si>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</si>
  <si>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</si>
  <si>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</si>
  <si>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</si>
  <si>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</si>
  <si>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</si>
  <si>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</si>
  <si>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</si>
  <si>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</si>
  <si>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</si>
  <si>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</si>
  <si>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</si>
  <si>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</si>
  <si>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</si>
  <si>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</si>
  <si>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</si>
  <si>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</si>
  <si>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</si>
  <si>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</si>
  <si>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</si>
  <si>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</si>
  <si>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</si>
  <si>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</si>
  <si>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</si>
  <si>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</si>
  <si>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</si>
  <si>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</si>
  <si>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</si>
  <si>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</si>
  <si>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</si>
  <si>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</si>
  <si>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</si>
  <si>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</si>
  <si>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</si>
  <si>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</si>
  <si>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</si>
  <si>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</si>
  <si>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</si>
  <si>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</si>
  <si>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</si>
  <si>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</si>
  <si>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</si>
  <si>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</si>
  <si>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</si>
  <si>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</si>
  <si>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</si>
  <si>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</si>
  <si>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</si>
  <si>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</si>
  <si>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</si>
  <si>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</si>
  <si>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</si>
  <si>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</si>
  <si>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</si>
  <si>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</si>
  <si>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</si>
  <si>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</si>
  <si>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</si>
  <si>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</si>
  <si>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</si>
  <si>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</si>
  <si>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</si>
  <si>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</si>
  <si>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</si>
  <si>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</si>
  <si>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</si>
  <si>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</si>
  <si>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</si>
  <si>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</si>
  <si>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</si>
  <si>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</si>
  <si>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</si>
  <si>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</si>
  <si>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</si>
  <si>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</si>
  <si>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</si>
  <si>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</si>
  <si>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</si>
  <si>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</si>
  <si>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</si>
  <si>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</si>
  <si>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</si>
  <si>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</si>
  <si>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</si>
  <si>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</si>
  <si>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</si>
  <si>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</si>
  <si>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</si>
  <si>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</si>
  <si>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</si>
  <si>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</si>
  <si>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</si>
  <si>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</si>
  <si>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</si>
  <si>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</si>
  <si>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</si>
  <si>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</si>
  <si>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</si>
  <si>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</si>
  <si>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</si>
  <si>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</si>
  <si>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</si>
  <si>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</si>
  <si>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</si>
  <si>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</si>
  <si>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</si>
  <si>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</si>
  <si>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</si>
  <si>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</si>
  <si>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</si>
  <si>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</si>
  <si>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</si>
  <si>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</si>
  <si>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</si>
  <si>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</si>
  <si>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</si>
  <si>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</si>
  <si>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</si>
  <si>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</si>
  <si>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</si>
  <si>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</si>
  <si>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</si>
  <si>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</si>
  <si>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</si>
  <si>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</si>
  <si>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</si>
  <si>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</si>
  <si>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</si>
  <si>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</si>
  <si>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</si>
  <si>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</si>
  <si>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</si>
  <si>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</si>
  <si>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</si>
  <si>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</si>
  <si>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</si>
  <si>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</si>
  <si>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</si>
  <si>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</si>
  <si>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</si>
  <si>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</si>
  <si>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</si>
  <si>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</si>
  <si>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</si>
  <si>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</si>
  <si>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</si>
  <si>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</si>
  <si>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</si>
  <si>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</si>
  <si>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</si>
  <si>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</si>
  <si>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</si>
  <si>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</si>
  <si>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</si>
  <si>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</si>
  <si>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</si>
  <si>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</si>
  <si>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</si>
  <si>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</si>
  <si>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</si>
  <si>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</si>
  <si>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</si>
  <si>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</si>
  <si>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</si>
  <si>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</si>
  <si>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</si>
  <si>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</si>
  <si>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</si>
  <si>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</si>
  <si>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</si>
  <si>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</si>
  <si>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</si>
  <si>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</si>
  <si>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</si>
  <si>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</si>
  <si>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</si>
  <si>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</si>
  <si>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</si>
  <si>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</si>
  <si>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</si>
  <si>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</si>
  <si>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</si>
  <si>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</si>
  <si>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</si>
  <si>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</si>
  <si>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</si>
  <si>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</si>
  <si>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</si>
  <si>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</si>
  <si>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</si>
  <si>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</si>
  <si>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</si>
  <si>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</si>
  <si>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</si>
  <si>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</si>
  <si>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</si>
  <si>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</si>
  <si>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</si>
  <si>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</si>
  <si>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</si>
  <si>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</si>
  <si>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</si>
  <si>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</si>
  <si>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</si>
  <si>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</si>
  <si>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</si>
  <si>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</si>
  <si>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</si>
  <si>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</si>
  <si>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</si>
  <si>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</si>
  <si>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</si>
  <si>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</si>
  <si>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</si>
  <si>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</si>
  <si>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</si>
  <si>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</si>
  <si>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</si>
  <si>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</si>
  <si>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</si>
  <si>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</si>
  <si>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</si>
  <si>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</si>
  <si>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</si>
  <si>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</si>
  <si>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</si>
  <si>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</si>
  <si>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</si>
  <si>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</si>
  <si>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</si>
  <si>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</si>
  <si>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</si>
  <si>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</si>
  <si>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</si>
  <si>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</si>
  <si>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</si>
  <si>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</si>
  <si>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</si>
  <si>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</si>
  <si>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</si>
  <si>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</si>
  <si>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</si>
  <si>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</si>
  <si>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</si>
  <si>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</si>
  <si>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</si>
  <si>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</si>
  <si>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</si>
  <si>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</si>
  <si>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</si>
  <si>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</si>
  <si>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</si>
  <si>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</si>
  <si>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</si>
  <si>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</si>
  <si>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</si>
  <si>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</si>
  <si>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</si>
  <si>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</si>
  <si>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</si>
  <si>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</si>
  <si>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</si>
  <si>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</si>
  <si>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</si>
  <si>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</si>
  <si>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</si>
  <si>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</si>
  <si>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</si>
  <si>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</si>
  <si>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</si>
  <si>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</si>
  <si>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</si>
  <si>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</si>
  <si>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</si>
  <si>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</si>
  <si>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</si>
  <si>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</si>
  <si>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</si>
  <si>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</si>
  <si>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</si>
  <si>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</si>
  <si>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</si>
  <si>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</si>
  <si>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</si>
  <si>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</si>
  <si>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</si>
  <si>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</si>
  <si>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</si>
  <si>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</si>
  <si>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</si>
  <si>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</si>
  <si>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</si>
  <si>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</si>
  <si>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</si>
  <si>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</si>
  <si>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</si>
  <si>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</si>
  <si>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</si>
  <si>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</si>
  <si>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</si>
  <si>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</si>
  <si>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</si>
  <si>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</si>
  <si>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</si>
  <si>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</si>
  <si>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</si>
  <si>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</si>
  <si>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</si>
  <si>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</si>
  <si>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</si>
  <si>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</si>
  <si>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</si>
  <si>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</si>
  <si>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</si>
  <si>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</si>
  <si>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</si>
  <si>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</si>
  <si>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</si>
  <si>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</si>
  <si>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</si>
  <si>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</si>
  <si>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</si>
  <si>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</si>
  <si>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</si>
  <si>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</si>
  <si>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</si>
  <si>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</si>
  <si>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</si>
  <si>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</si>
  <si>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</si>
  <si>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</si>
  <si>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</si>
  <si>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</si>
  <si>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</si>
  <si>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</si>
  <si>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</si>
  <si>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</si>
  <si>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</si>
  <si>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</si>
  <si>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</si>
  <si>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</si>
  <si>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</si>
  <si>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</si>
  <si>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</si>
  <si>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</si>
  <si>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</si>
  <si>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</si>
  <si>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</si>
  <si>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</si>
  <si>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</si>
  <si>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</si>
  <si>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</si>
  <si>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</si>
  <si>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</si>
  <si>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</si>
  <si>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</si>
  <si>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</si>
  <si>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</si>
  <si>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</si>
  <si>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</si>
  <si>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</si>
  <si>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</si>
  <si>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</si>
  <si>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</si>
  <si>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</si>
  <si>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</si>
  <si>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</si>
  <si>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</si>
  <si>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</si>
  <si>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</si>
  <si>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</si>
  <si>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</si>
  <si>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</si>
  <si>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</si>
  <si>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</si>
  <si>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</si>
  <si>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</si>
  <si>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</si>
  <si>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</si>
  <si>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</si>
  <si>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</si>
  <si>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</si>
  <si>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</si>
  <si>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</si>
  <si>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</si>
  <si>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</si>
  <si>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</si>
  <si>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</si>
  <si>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</si>
  <si>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</si>
  <si>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</si>
  <si>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</si>
  <si>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</si>
  <si>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</si>
  <si>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</si>
  <si>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</si>
  <si>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</si>
  <si>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</si>
  <si>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</si>
  <si>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</si>
  <si>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</si>
  <si>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</si>
  <si>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</si>
  <si>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</si>
  <si>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</si>
  <si>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</si>
  <si>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</si>
  <si>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</si>
  <si>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</si>
  <si>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</si>
  <si>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</si>
  <si>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</si>
  <si>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</si>
  <si>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</si>
  <si>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</si>
  <si>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</si>
  <si>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</si>
  <si>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</si>
  <si>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</si>
  <si>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</si>
  <si>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</si>
  <si>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</si>
  <si>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</si>
  <si>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</si>
  <si>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</si>
  <si>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</si>
  <si>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</si>
  <si>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</si>
  <si>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</si>
  <si>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</si>
  <si>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</si>
  <si>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</si>
  <si>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</si>
  <si>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</si>
  <si>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</si>
  <si>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</si>
  <si>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</si>
  <si>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</si>
  <si>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</si>
  <si>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</si>
  <si>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</si>
  <si>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</si>
  <si>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</si>
  <si>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</si>
  <si>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</si>
  <si>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</si>
  <si>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</si>
  <si>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</si>
  <si>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</si>
  <si>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</si>
  <si>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</si>
  <si>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</si>
  <si>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</si>
  <si>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</si>
  <si>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</si>
  <si>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</si>
  <si>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</si>
  <si>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</si>
  <si>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</si>
  <si>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</si>
  <si>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</si>
  <si>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</si>
  <si>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</si>
  <si>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</si>
  <si>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</si>
  <si>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</si>
  <si>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</si>
  <si>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</si>
  <si>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</si>
  <si>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</si>
  <si>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</si>
  <si>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</si>
  <si>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</si>
  <si>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</si>
  <si>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</si>
  <si>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</si>
  <si>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</si>
  <si>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</si>
  <si>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</si>
  <si>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</si>
  <si>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</si>
  <si>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</si>
  <si>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</si>
  <si>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</si>
  <si>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</si>
  <si>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</si>
  <si>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</si>
  <si>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</si>
  <si>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</si>
  <si>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</si>
  <si>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</si>
  <si>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</si>
  <si>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</si>
  <si>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</si>
  <si>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</si>
  <si>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</si>
  <si>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</si>
  <si>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</si>
  <si>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</si>
  <si>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</si>
  <si>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</si>
  <si>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</si>
  <si>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</si>
  <si>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</si>
  <si>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</si>
  <si>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</si>
  <si>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</si>
  <si>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</si>
  <si>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</si>
  <si>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</si>
  <si>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</si>
  <si>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</si>
  <si>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</si>
  <si>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</si>
  <si>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</si>
  <si>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</si>
  <si>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</si>
  <si>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</si>
  <si>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</si>
  <si>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</si>
  <si>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</si>
  <si>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</si>
  <si>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</si>
  <si>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</si>
  <si>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</si>
  <si>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</si>
  <si>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</si>
  <si>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</si>
  <si>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</si>
  <si>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</si>
  <si>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</si>
  <si>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</si>
  <si>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</si>
  <si>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</si>
  <si>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</si>
  <si>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</si>
  <si>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</si>
  <si>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</si>
  <si>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</si>
  <si>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</si>
  <si>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</si>
  <si>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</si>
  <si>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</si>
  <si>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</si>
  <si>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</si>
  <si>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</si>
  <si>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</si>
  <si>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</si>
  <si>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</si>
  <si>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</si>
  <si>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</si>
  <si>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</si>
  <si>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</si>
  <si>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</si>
  <si>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</si>
  <si>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</si>
  <si>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</si>
  <si>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</si>
  <si>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</si>
  <si>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</si>
  <si>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</si>
  <si>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</si>
  <si>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</si>
  <si>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</si>
  <si>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</si>
  <si>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</si>
  <si>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</si>
  <si>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</si>
  <si>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</si>
  <si>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</si>
  <si>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</si>
  <si>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</si>
  <si>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</si>
  <si>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</si>
  <si>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</si>
  <si>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</si>
  <si>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</si>
  <si>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</si>
  <si>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</si>
  <si>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</si>
  <si>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</si>
  <si>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</si>
  <si>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</si>
  <si>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</si>
  <si>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</si>
  <si>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</si>
  <si>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</si>
  <si>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</si>
  <si>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</si>
  <si>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</si>
  <si>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</si>
  <si>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</si>
  <si>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</si>
  <si>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</si>
  <si>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</si>
  <si>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</si>
  <si>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</si>
  <si>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</si>
  <si>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</si>
  <si>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</si>
  <si>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</si>
  <si>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</si>
  <si>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</si>
  <si>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</si>
  <si>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</si>
  <si>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</si>
  <si>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</si>
  <si>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</si>
  <si>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</si>
  <si>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</si>
  <si>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</si>
  <si>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</si>
  <si>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</si>
  <si>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</si>
  <si>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</si>
  <si>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</si>
  <si>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</si>
  <si>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</si>
  <si>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</si>
  <si>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</si>
  <si>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</si>
  <si>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</si>
  <si>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</si>
  <si>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</si>
  <si>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</si>
  <si>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</si>
  <si>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</si>
  <si>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</si>
  <si>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</si>
  <si>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</si>
  <si>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</si>
  <si>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</si>
  <si>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</si>
  <si>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</si>
  <si>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</si>
  <si>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</si>
  <si>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</si>
  <si>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</si>
  <si>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</si>
  <si>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</si>
  <si>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</si>
  <si>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</si>
  <si>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</si>
  <si>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</si>
  <si>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</si>
  <si>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</si>
  <si>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</si>
  <si>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</si>
  <si>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</si>
  <si>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</si>
  <si>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</si>
  <si>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</si>
  <si>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</si>
  <si>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</si>
  <si>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</si>
  <si>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</si>
  <si>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</si>
  <si>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</si>
  <si>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</si>
  <si>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</si>
  <si>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</si>
  <si>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</si>
  <si>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</si>
  <si>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</si>
  <si>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</si>
  <si>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</si>
  <si>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</si>
  <si>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</si>
  <si>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</si>
  <si>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</si>
  <si>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</si>
  <si>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</si>
  <si>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</si>
  <si>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</si>
  <si>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</si>
  <si>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</si>
  <si>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</si>
  <si>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</si>
  <si>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</si>
  <si>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</si>
  <si>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</si>
  <si>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</si>
  <si>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</si>
  <si>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</si>
  <si>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</si>
  <si>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</si>
  <si>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</si>
  <si>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</si>
  <si>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</si>
  <si>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</si>
  <si>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</si>
  <si>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</si>
  <si>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</si>
  <si>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</si>
  <si>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</si>
  <si>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</si>
  <si>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</si>
  <si>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</si>
  <si>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</si>
  <si>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</si>
  <si>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</si>
  <si>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</si>
  <si>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</si>
  <si>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</si>
  <si>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</si>
  <si>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</si>
  <si>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</si>
  <si>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</si>
  <si>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</si>
  <si>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</si>
  <si>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</si>
  <si>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</si>
  <si>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</si>
  <si>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</si>
  <si>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</si>
  <si>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</si>
  <si>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</si>
  <si>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</si>
  <si>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</si>
  <si>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</si>
  <si>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</si>
  <si>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</si>
  <si>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</si>
  <si>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</si>
  <si>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</si>
  <si>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</si>
  <si>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</si>
  <si>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</si>
  <si>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</si>
  <si>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</si>
  <si>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</si>
  <si>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</si>
  <si>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</si>
  <si>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</si>
  <si>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</si>
  <si>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</si>
  <si>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</si>
  <si>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</si>
  <si>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</si>
  <si>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</si>
  <si>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</si>
  <si>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</si>
  <si>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</si>
  <si>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</si>
  <si>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</si>
  <si>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</si>
  <si>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</si>
  <si>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</si>
  <si>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</si>
  <si>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</si>
  <si>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</si>
  <si>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</si>
  <si>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</si>
  <si>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</si>
  <si>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</si>
  <si>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</si>
  <si>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</si>
  <si>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</si>
  <si>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</si>
  <si>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</si>
  <si>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</si>
  <si>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</si>
  <si>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</si>
  <si>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</si>
  <si>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</si>
  <si>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</si>
  <si>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</si>
  <si>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</si>
  <si>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</si>
  <si>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</si>
  <si>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</si>
  <si>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</si>
  <si>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</si>
  <si>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</si>
  <si>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</si>
  <si>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</si>
  <si>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</si>
  <si>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</si>
  <si>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</si>
  <si>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</si>
  <si>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</si>
  <si>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</si>
  <si>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</si>
  <si>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</si>
  <si>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</si>
  <si>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</si>
  <si>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</si>
  <si>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</si>
  <si>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</si>
  <si>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</si>
  <si>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</si>
  <si>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</si>
  <si>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</si>
  <si>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</si>
  <si>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</si>
  <si>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</si>
  <si>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</si>
  <si>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</si>
  <si>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</si>
  <si>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</si>
  <si>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</si>
  <si>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</si>
  <si>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</si>
  <si>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</si>
  <si>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</si>
  <si>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</si>
  <si>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</si>
  <si>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</si>
  <si>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</si>
  <si>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</si>
  <si>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</si>
  <si>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</si>
  <si>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</si>
  <si>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</si>
  <si>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</si>
  <si>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</si>
  <si>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</si>
  <si>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</si>
  <si>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</si>
  <si>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</si>
  <si>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</si>
  <si>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</si>
  <si>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</si>
  <si>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</si>
  <si>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</si>
  <si>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</si>
  <si>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</si>
  <si>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</si>
  <si>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</si>
  <si>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</si>
  <si>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</si>
  <si>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</si>
  <si>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</si>
  <si>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</si>
  <si>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</si>
  <si>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</si>
  <si>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</si>
  <si>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</si>
  <si>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</si>
  <si>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</si>
  <si>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</si>
  <si>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</si>
  <si>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</si>
  <si>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</si>
  <si>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</si>
  <si>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</si>
  <si>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</si>
  <si>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</si>
  <si>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</si>
  <si>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</si>
  <si>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</si>
  <si>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</si>
  <si>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</si>
  <si>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</si>
  <si>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</si>
  <si>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</si>
  <si>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</si>
  <si>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</si>
  <si>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</si>
  <si>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</si>
  <si>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</si>
  <si>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</si>
  <si>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</si>
  <si>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</si>
  <si>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</si>
  <si>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</si>
  <si>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</si>
  <si>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</si>
  <si>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</si>
  <si>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</si>
  <si>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</si>
  <si>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</si>
  <si>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</si>
  <si>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</si>
  <si>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</si>
  <si>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</si>
  <si>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</si>
  <si>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</si>
  <si>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</si>
  <si>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</si>
  <si>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</si>
  <si>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</si>
  <si>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</si>
  <si>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</si>
  <si>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</si>
  <si>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</si>
  <si>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</si>
  <si>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</si>
  <si>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</si>
  <si>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</si>
  <si>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</si>
  <si>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</si>
  <si>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</si>
  <si>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</si>
  <si>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</si>
  <si>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</si>
  <si>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</si>
  <si>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</si>
  <si>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</si>
  <si>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</si>
  <si>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</si>
  <si>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</si>
  <si>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</si>
  <si>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</si>
  <si>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</si>
  <si>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</si>
  <si>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</si>
  <si>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</si>
  <si>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</si>
  <si>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</si>
  <si>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</si>
  <si>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</si>
  <si>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</si>
  <si>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</si>
  <si>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</si>
  <si>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</si>
  <si>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</si>
  <si>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</si>
  <si>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</si>
  <si>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</si>
  <si>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</si>
  <si>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</si>
  <si>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</si>
  <si>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</si>
  <si>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</si>
  <si>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</si>
  <si>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</si>
  <si>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</si>
  <si>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</si>
  <si>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</si>
  <si>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</si>
  <si>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</si>
  <si>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</si>
  <si>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</si>
  <si>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</si>
  <si>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</si>
  <si>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</si>
  <si>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</si>
  <si>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</si>
  <si>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</si>
  <si>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</si>
  <si>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</si>
  <si>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</si>
  <si>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</si>
  <si>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</si>
  <si>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</si>
  <si>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</si>
  <si>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</si>
  <si>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</si>
  <si>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</si>
  <si>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</si>
  <si>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</si>
  <si>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</si>
  <si>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</si>
  <si>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</si>
  <si>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</si>
  <si>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</si>
  <si>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</si>
  <si>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</si>
  <si>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</si>
  <si>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</si>
  <si>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</si>
  <si>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</si>
  <si>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</si>
  <si>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</si>
  <si>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</si>
  <si>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</si>
  <si>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</si>
  <si>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</si>
  <si>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</si>
  <si>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</si>
  <si>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</si>
  <si>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</si>
  <si>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</si>
  <si>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</si>
  <si>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</si>
  <si>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</si>
  <si>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</si>
  <si>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</si>
  <si>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</si>
  <si>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</si>
  <si>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</si>
  <si>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</si>
  <si>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</si>
  <si>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</si>
  <si>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</si>
  <si>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</si>
  <si>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</si>
  <si>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</si>
  <si>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</si>
  <si>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</si>
  <si>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</si>
  <si>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</si>
  <si>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</si>
  <si>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</si>
  <si>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</si>
  <si>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</si>
  <si>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</si>
  <si>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</si>
  <si>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</si>
  <si>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</si>
  <si>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</si>
  <si>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</si>
  <si>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</si>
  <si>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</si>
  <si>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</si>
  <si>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</si>
  <si>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</si>
  <si>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</si>
  <si>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</si>
  <si>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</si>
  <si>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</si>
  <si>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</si>
  <si>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</si>
  <si>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</si>
  <si>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</si>
  <si>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</si>
  <si>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</si>
  <si>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</si>
  <si>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</si>
  <si>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</si>
  <si>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</si>
  <si>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</si>
  <si>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</si>
  <si>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</si>
  <si>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</si>
  <si>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</si>
  <si>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</si>
  <si>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</si>
  <si>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</si>
  <si>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</si>
  <si>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</si>
  <si>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</si>
  <si>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</si>
  <si>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</si>
  <si>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</si>
  <si>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</si>
  <si>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</si>
  <si>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</si>
  <si>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</si>
  <si>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</si>
  <si>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</si>
  <si>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</si>
  <si>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</si>
  <si>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</si>
  <si>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</si>
  <si>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</si>
  <si>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</si>
  <si>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</si>
  <si>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</si>
  <si>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</si>
  <si>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</si>
  <si>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</si>
  <si>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</si>
  <si>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</si>
  <si>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</si>
  <si>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</si>
  <si>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</si>
  <si>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</si>
  <si>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</si>
  <si>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</si>
  <si>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</si>
  <si>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</si>
  <si>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</si>
  <si>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</si>
  <si>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</si>
  <si>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</si>
  <si>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</si>
  <si>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</si>
  <si>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</si>
  <si>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</si>
  <si>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</si>
  <si>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</si>
  <si>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</si>
  <si>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</si>
  <si>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</si>
  <si>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</si>
  <si>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</si>
  <si>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</si>
  <si>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</si>
  <si>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</si>
  <si>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</si>
  <si>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</si>
  <si>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</si>
  <si>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</si>
  <si>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</si>
  <si>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</si>
  <si>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</si>
  <si>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</si>
  <si>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</si>
  <si>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</si>
  <si>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</si>
  <si>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</si>
  <si>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</si>
  <si>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</si>
  <si>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</si>
  <si>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</si>
  <si>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</si>
  <si>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</si>
  <si>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</si>
  <si>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</si>
  <si>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</si>
  <si>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</si>
  <si>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</si>
  <si>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</si>
  <si>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</si>
  <si>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</si>
  <si>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</si>
  <si>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</si>
  <si>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</si>
  <si>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</si>
  <si>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</si>
  <si>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</si>
  <si>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</si>
  <si>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</si>
  <si>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</si>
  <si>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</si>
  <si>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</si>
  <si>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</si>
  <si>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</si>
  <si>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</si>
  <si>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</si>
  <si>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</si>
  <si>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</si>
  <si>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</si>
  <si>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</si>
  <si>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</si>
  <si>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</si>
  <si>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</si>
  <si>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</si>
  <si>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</si>
  <si>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</si>
  <si>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</si>
  <si>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</si>
  <si>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</si>
  <si>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</si>
  <si>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</si>
  <si>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</si>
  <si>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</si>
  <si>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</si>
  <si>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</si>
  <si>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</si>
  <si>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</si>
  <si>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</si>
  <si>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</si>
  <si>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</si>
  <si>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</si>
  <si>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</si>
  <si>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</si>
  <si>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</si>
  <si>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</si>
  <si>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</si>
  <si>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</si>
  <si>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</si>
  <si>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</si>
  <si>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</si>
  <si>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</si>
  <si>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</si>
  <si>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</si>
  <si>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</si>
  <si>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</si>
  <si>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</si>
  <si>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</si>
  <si>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</si>
  <si>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</si>
  <si>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</si>
  <si>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</si>
  <si>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</si>
  <si>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</si>
  <si>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</si>
  <si>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</si>
  <si>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</si>
  <si>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</si>
  <si>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</si>
  <si>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</si>
  <si>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</si>
  <si>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</si>
  <si>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</si>
  <si>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</si>
  <si>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</si>
  <si>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</si>
  <si>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</si>
  <si>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</si>
  <si>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</si>
  <si>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</si>
  <si>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</si>
  <si>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</si>
  <si>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</si>
  <si>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</si>
  <si>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</si>
  <si>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</si>
  <si>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</si>
  <si>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</si>
  <si>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</si>
  <si>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</si>
  <si>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</si>
  <si>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</si>
  <si>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</si>
  <si>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</si>
  <si>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</si>
  <si>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</si>
  <si>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</si>
  <si>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</si>
  <si>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</si>
  <si>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</si>
  <si>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</si>
  <si>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</si>
  <si>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</si>
  <si>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</si>
  <si>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</si>
  <si>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</si>
  <si>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</si>
  <si>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</si>
  <si>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</si>
  <si>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</si>
  <si>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</si>
  <si>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</si>
  <si>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</si>
  <si>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</si>
  <si>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</si>
  <si>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</si>
  <si>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</si>
  <si>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</si>
  <si>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</si>
  <si>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</si>
  <si>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</si>
  <si>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</si>
  <si>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</si>
  <si>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</si>
  <si>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</si>
  <si>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</si>
  <si>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</si>
  <si>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</si>
  <si>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</si>
  <si>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</si>
  <si>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</si>
  <si>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</si>
  <si>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</si>
  <si>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</si>
  <si>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</si>
  <si>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</si>
  <si>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</si>
  <si>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</si>
  <si>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</si>
  <si>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</si>
  <si>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</si>
  <si>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</si>
  <si>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</si>
  <si>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</si>
  <si>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</si>
  <si>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</si>
  <si>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</si>
  <si>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</si>
  <si>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</si>
  <si>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</si>
  <si>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</si>
  <si>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</si>
  <si>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</si>
  <si>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</si>
  <si>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</si>
  <si>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</si>
  <si>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</si>
  <si>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</si>
  <si>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</si>
  <si>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</si>
  <si>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</si>
  <si>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</si>
  <si>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</si>
  <si>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</si>
  <si>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</si>
  <si>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</si>
  <si>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</si>
  <si>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</si>
  <si>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</si>
  <si>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</si>
  <si>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</si>
  <si>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</si>
  <si>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</si>
  <si>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</si>
  <si>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</si>
  <si>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</si>
  <si>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</si>
  <si>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</si>
  <si>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</si>
  <si>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</si>
  <si>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</si>
  <si>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</si>
  <si>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</si>
  <si>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</si>
  <si>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</si>
  <si>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</si>
  <si>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</si>
  <si>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</si>
  <si>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</si>
  <si>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</si>
  <si>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</si>
  <si>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</si>
  <si>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</si>
  <si>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</si>
  <si>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</si>
  <si>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</si>
  <si>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</si>
  <si>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</si>
  <si>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</si>
  <si>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</si>
  <si>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</si>
  <si>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</si>
  <si>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</si>
  <si>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</si>
  <si>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</si>
  <si>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</si>
  <si>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</si>
  <si>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</si>
  <si>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</si>
  <si>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</si>
  <si>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</si>
  <si>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</si>
  <si>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</si>
  <si>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</si>
  <si>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</si>
  <si>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</si>
  <si>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</si>
  <si>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</si>
  <si>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</si>
  <si>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</si>
  <si>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</si>
  <si>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</si>
  <si>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</si>
  <si>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</si>
  <si>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</si>
  <si>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</si>
  <si>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</si>
  <si>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</si>
  <si>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</si>
  <si>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</si>
  <si>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</si>
  <si>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</si>
  <si>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</si>
  <si>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</si>
  <si>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</si>
  <si>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</si>
  <si>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</si>
  <si>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</si>
  <si>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</si>
  <si>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</si>
  <si>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</si>
  <si>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</si>
  <si>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</si>
  <si>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</si>
  <si>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</si>
  <si>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</si>
  <si>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</si>
  <si>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</si>
  <si>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</si>
  <si>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</si>
  <si>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</si>
  <si>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</si>
  <si>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</si>
  <si>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</si>
  <si>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</si>
  <si>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</si>
  <si>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</si>
  <si>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</si>
  <si>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</si>
  <si>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</si>
  <si>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</si>
  <si>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</si>
  <si>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</si>
  <si>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</si>
  <si>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</si>
  <si>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</si>
  <si>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</si>
  <si>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</si>
  <si>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</si>
  <si>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</si>
  <si>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</si>
  <si>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</si>
  <si>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</si>
  <si>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</si>
  <si>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</si>
  <si>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</si>
  <si>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</si>
  <si>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</si>
  <si>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</si>
  <si>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</si>
  <si>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</si>
  <si>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</si>
  <si>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</si>
  <si>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</si>
  <si>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</si>
  <si>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</si>
  <si>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</si>
  <si>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</si>
  <si>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</si>
  <si>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</si>
  <si>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</si>
  <si>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</si>
  <si>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</si>
  <si>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</si>
  <si>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</si>
  <si>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</si>
  <si>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</si>
  <si>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</si>
  <si>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</si>
  <si>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</si>
  <si>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</si>
  <si>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</si>
  <si>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</si>
  <si>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</si>
  <si>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</si>
  <si>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</si>
  <si>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</si>
  <si>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</si>
  <si>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</si>
  <si>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</si>
  <si>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</si>
  <si>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</si>
  <si>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</si>
  <si>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</si>
  <si>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</si>
  <si>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</si>
  <si>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</si>
  <si>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</si>
  <si>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</si>
  <si>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</si>
  <si>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</si>
  <si>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</si>
  <si>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</si>
  <si>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</si>
  <si>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</si>
  <si>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</si>
  <si>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</si>
  <si>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</si>
  <si>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</si>
  <si>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</si>
  <si>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</si>
  <si>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</si>
  <si>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</si>
  <si>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</si>
  <si>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</si>
  <si>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</si>
  <si>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</si>
  <si>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</si>
  <si>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</si>
  <si>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</si>
  <si>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</si>
  <si>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</si>
  <si>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</si>
  <si>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</si>
  <si>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</si>
  <si>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</si>
  <si>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</si>
  <si>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</si>
  <si>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</si>
  <si>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</si>
  <si>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</si>
  <si>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</si>
  <si>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</si>
  <si>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</si>
  <si>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</si>
  <si>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</si>
  <si>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</si>
  <si>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</si>
  <si>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</si>
  <si>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</si>
  <si>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</si>
  <si>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</si>
  <si>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</si>
  <si>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</si>
  <si>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</si>
  <si>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</si>
  <si>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</si>
  <si>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</si>
  <si>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</si>
  <si>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</si>
  <si>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</si>
  <si>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</si>
  <si>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</si>
  <si>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</si>
  <si>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</si>
  <si>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</si>
  <si>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</si>
  <si>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</si>
  <si>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</si>
  <si>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</si>
  <si>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</si>
  <si>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</si>
  <si>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</si>
  <si>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</si>
  <si>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</si>
  <si>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</si>
  <si>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</si>
  <si>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</si>
  <si>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</si>
  <si>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</si>
  <si>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</si>
  <si>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</si>
  <si>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</si>
  <si>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</si>
  <si>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</si>
  <si>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</si>
  <si>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</si>
  <si>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</si>
  <si>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</si>
  <si>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</si>
  <si>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</si>
  <si>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</si>
  <si>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</si>
  <si>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</si>
  <si>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</si>
  <si>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</si>
  <si>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</si>
  <si>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</si>
  <si>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</si>
  <si>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</si>
  <si>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</si>
  <si>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</si>
  <si>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</si>
  <si>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</si>
  <si>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</si>
  <si>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</si>
  <si>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</si>
  <si>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</si>
  <si>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</si>
  <si>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</si>
  <si>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</si>
  <si>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</si>
  <si>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</si>
  <si>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</si>
  <si>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</si>
  <si>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</si>
  <si>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</si>
  <si>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</si>
  <si>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</si>
  <si>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</si>
  <si>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</si>
  <si>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</si>
  <si>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</si>
  <si>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</si>
  <si>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</si>
  <si>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</si>
  <si>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</si>
  <si>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</si>
  <si>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</si>
  <si>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</si>
  <si>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</si>
  <si>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</si>
  <si>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</si>
  <si>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</si>
  <si>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</si>
  <si>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</si>
  <si>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</si>
  <si>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</si>
  <si>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</si>
  <si>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</si>
  <si>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</si>
  <si>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</si>
  <si>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</si>
  <si>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</si>
  <si>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</si>
  <si>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</si>
  <si>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</si>
  <si>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</si>
  <si>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</si>
  <si>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</si>
  <si>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</si>
  <si>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</si>
  <si>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</si>
  <si>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</si>
  <si>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</si>
  <si>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</si>
  <si>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</si>
  <si>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</si>
  <si>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</si>
  <si>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</si>
  <si>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</si>
  <si>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</si>
  <si>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</si>
  <si>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</si>
  <si>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</si>
  <si>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</si>
  <si>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</si>
  <si>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</si>
  <si>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</si>
  <si>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</si>
  <si>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</si>
  <si>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</si>
  <si>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</si>
  <si>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</si>
  <si>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</si>
  <si>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</si>
  <si>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</si>
  <si>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</si>
  <si>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</si>
  <si>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</si>
  <si>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</si>
  <si>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</si>
  <si>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</si>
  <si>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</si>
  <si>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</si>
  <si>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</si>
  <si>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</si>
  <si>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</si>
  <si>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</si>
  <si>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</si>
  <si>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</si>
  <si>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</si>
  <si>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</si>
  <si>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</si>
  <si>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</si>
  <si>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</si>
  <si>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</si>
  <si>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</si>
  <si>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</si>
  <si>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</si>
  <si>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</si>
  <si>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</si>
  <si>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</si>
  <si>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</si>
  <si>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</si>
  <si>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</si>
  <si>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</si>
  <si>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</si>
  <si>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</si>
  <si>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</si>
  <si>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</si>
  <si>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</si>
  <si>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</si>
  <si>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</si>
  <si>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</si>
  <si>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</si>
  <si>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</si>
  <si>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</si>
  <si>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</si>
  <si>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</si>
  <si>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</si>
  <si>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</si>
  <si>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</si>
  <si>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</si>
  <si>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</si>
  <si>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</si>
  <si>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</si>
  <si>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</si>
  <si>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</si>
  <si>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</si>
  <si>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</si>
  <si>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</si>
  <si>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</si>
  <si>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</si>
  <si>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</si>
  <si>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</si>
  <si>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</si>
  <si>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</si>
  <si>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</si>
  <si>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</si>
  <si>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</si>
  <si>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</si>
  <si>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</si>
  <si>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</si>
  <si>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</si>
  <si>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</si>
  <si>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</si>
  <si>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</si>
  <si>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</si>
  <si>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</si>
  <si>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</si>
  <si>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</si>
  <si>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</si>
  <si>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</si>
  <si>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</si>
  <si>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</si>
  <si>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</si>
  <si>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</si>
  <si>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</si>
  <si>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</si>
  <si>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</si>
  <si>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</si>
  <si>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</si>
  <si>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</si>
  <si>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</si>
  <si>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</si>
  <si>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</si>
  <si>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</si>
  <si>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</si>
  <si>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</si>
  <si>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</si>
  <si>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</si>
  <si>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</si>
  <si>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</si>
  <si>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</si>
  <si>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</si>
  <si>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</si>
  <si>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</si>
  <si>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</si>
  <si>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</si>
  <si>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</si>
  <si>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</si>
  <si>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</si>
  <si>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</si>
  <si>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</si>
  <si>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</si>
  <si>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</si>
  <si>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</si>
  <si>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</si>
  <si>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</si>
  <si>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</si>
  <si>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</si>
  <si>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</si>
  <si>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</si>
  <si>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</si>
  <si>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</si>
  <si>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</si>
  <si>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</si>
  <si>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</si>
  <si>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</si>
  <si>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</si>
  <si>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</si>
  <si>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</si>
  <si>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</si>
  <si>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</si>
  <si>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</si>
  <si>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</si>
  <si>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</si>
  <si>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</si>
  <si>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</si>
  <si>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</si>
  <si>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</si>
  <si>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</si>
  <si>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</si>
  <si>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</si>
  <si>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</si>
  <si>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</si>
  <si>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</si>
  <si>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</si>
  <si>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</si>
  <si>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</si>
  <si>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</si>
  <si>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</si>
  <si>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</si>
  <si>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</si>
  <si>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</si>
  <si>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</si>
  <si>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</si>
  <si>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</si>
  <si>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</si>
  <si>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</si>
  <si>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</si>
  <si>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</si>
  <si>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</si>
  <si>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</si>
  <si>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</si>
  <si>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</si>
  <si>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</si>
  <si>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</si>
  <si>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</si>
  <si>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</si>
  <si>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</si>
  <si>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</si>
  <si>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</si>
  <si>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</si>
  <si>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</si>
  <si>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</si>
  <si>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</si>
  <si>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</si>
  <si>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</si>
  <si>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</si>
  <si>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</si>
  <si>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</si>
  <si>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</si>
  <si>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</si>
  <si>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</si>
  <si>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</si>
  <si>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</si>
  <si>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</si>
  <si>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</si>
  <si>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</si>
  <si>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</si>
  <si>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</si>
  <si>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</si>
  <si>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</si>
  <si>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</si>
  <si>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</si>
  <si>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</si>
  <si>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</si>
  <si>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</si>
  <si>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</si>
  <si>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</si>
  <si>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</si>
  <si>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</si>
  <si>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</si>
  <si>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</si>
  <si>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</si>
  <si>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</si>
  <si>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</si>
  <si>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</si>
  <si>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</si>
  <si>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</si>
  <si>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</si>
  <si>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</si>
  <si>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</si>
  <si>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</si>
  <si>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</si>
  <si>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</si>
  <si>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</si>
  <si>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</si>
  <si>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</si>
  <si>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</si>
  <si>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</si>
  <si>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</si>
  <si>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</si>
  <si>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</si>
  <si>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</si>
  <si>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</si>
  <si>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</si>
  <si>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</si>
  <si>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</si>
  <si>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</si>
  <si>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</si>
  <si>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</si>
  <si>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</si>
  <si>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</si>
  <si>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</si>
  <si>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</si>
  <si>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</si>
  <si>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</si>
  <si>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</si>
  <si>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</si>
  <si>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</si>
  <si>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</si>
  <si>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</si>
  <si>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</si>
  <si>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</si>
  <si>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</si>
  <si>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</si>
  <si>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</si>
  <si>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</si>
  <si>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</si>
  <si>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</si>
  <si>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</si>
  <si>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</si>
  <si>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</si>
  <si>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</si>
  <si>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</si>
  <si>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</si>
  <si>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</si>
  <si>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</si>
  <si>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</si>
  <si>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</si>
  <si>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</si>
  <si>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</si>
  <si>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</si>
  <si>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</si>
  <si>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</si>
  <si>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</si>
  <si>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</si>
  <si>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</si>
  <si>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</si>
  <si>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</si>
  <si>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</si>
  <si>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</si>
  <si>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</si>
  <si>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</si>
  <si>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</si>
  <si>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</si>
  <si>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</si>
  <si>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</si>
  <si>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</si>
  <si>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</si>
  <si>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</si>
  <si>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</si>
  <si>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</si>
  <si>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</si>
  <si>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</si>
  <si>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</si>
  <si>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</si>
  <si>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</si>
  <si>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</si>
  <si>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</si>
  <si>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</si>
  <si>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</si>
  <si>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</si>
  <si>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</si>
  <si>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</si>
  <si>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</si>
  <si>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</si>
  <si>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</si>
  <si>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</si>
  <si>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</si>
  <si>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</si>
  <si>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</si>
  <si>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</si>
  <si>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</si>
  <si>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</si>
  <si>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</si>
  <si>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</si>
  <si>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</si>
  <si>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</si>
  <si>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</si>
  <si>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</si>
  <si>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</si>
  <si>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</si>
  <si>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</si>
  <si>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</si>
  <si>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</si>
  <si>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</si>
  <si>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</si>
  <si>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</si>
  <si>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</si>
  <si>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</si>
  <si>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</si>
  <si>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</si>
  <si>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</si>
  <si>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</si>
  <si>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</si>
  <si>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</si>
  <si>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</si>
  <si>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</si>
  <si>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</si>
  <si>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</si>
  <si>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</si>
  <si>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</si>
  <si>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</si>
  <si>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</si>
  <si>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</si>
  <si>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</si>
  <si>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</si>
  <si>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</si>
  <si>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</si>
  <si>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</si>
  <si>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</si>
  <si>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</si>
  <si>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</si>
  <si>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</si>
  <si>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</si>
  <si>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</si>
  <si>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</si>
  <si>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</si>
  <si>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</si>
  <si>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</si>
  <si>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</si>
  <si>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</si>
  <si>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</si>
  <si>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</si>
  <si>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</si>
  <si>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</si>
  <si>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</si>
  <si>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</si>
  <si>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</si>
  <si>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</si>
  <si>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</si>
  <si>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</si>
  <si>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</si>
  <si>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</si>
  <si>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</si>
  <si>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</si>
  <si>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</si>
  <si>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</si>
  <si>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</si>
  <si>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</si>
  <si>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</si>
  <si>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</si>
  <si>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</si>
  <si>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</si>
  <si>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</si>
  <si>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</si>
  <si>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</si>
  <si>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</si>
  <si>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</si>
  <si>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</si>
  <si>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</si>
  <si>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</si>
  <si>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</si>
  <si>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</si>
  <si>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</si>
  <si>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</si>
  <si>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</si>
  <si>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</si>
  <si>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</si>
  <si>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</si>
  <si>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</si>
  <si>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</si>
  <si>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</si>
  <si>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</si>
  <si>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</si>
  <si>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</si>
  <si>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</si>
  <si>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</si>
  <si>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</si>
  <si>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</si>
  <si>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</si>
  <si>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</si>
  <si>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</si>
  <si>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</si>
  <si>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</si>
  <si>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</si>
  <si>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</si>
  <si>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</si>
  <si>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</si>
  <si>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</si>
  <si>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</si>
  <si>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</si>
  <si>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</si>
  <si>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</si>
  <si>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</si>
  <si>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</si>
  <si>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</si>
  <si>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</si>
  <si>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</si>
  <si>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</si>
  <si>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</si>
  <si>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</si>
  <si>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</si>
  <si>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</si>
  <si>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</si>
  <si>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</si>
  <si>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</si>
  <si>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</si>
  <si>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</si>
  <si>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</si>
  <si>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</si>
  <si>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</si>
  <si>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</si>
  <si>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</si>
  <si>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</si>
  <si>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</si>
  <si>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</si>
  <si>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</si>
  <si>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</si>
  <si>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</si>
  <si>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</si>
  <si>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</si>
  <si>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</si>
  <si>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</si>
  <si>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</si>
  <si>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</si>
  <si>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</si>
  <si>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</si>
  <si>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</si>
  <si>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</si>
  <si>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</si>
  <si>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</si>
  <si>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</si>
  <si>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</si>
  <si>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</si>
  <si>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</si>
  <si>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</si>
  <si>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</si>
  <si>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</si>
  <si>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</si>
  <si>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</si>
  <si>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</si>
  <si>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</si>
  <si>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</si>
  <si>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</si>
  <si>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</si>
  <si>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</si>
  <si>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</si>
  <si>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</si>
  <si>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</si>
  <si>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</si>
  <si>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</si>
  <si>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</si>
  <si>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</si>
  <si>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</si>
  <si>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</si>
  <si>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</si>
  <si>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</si>
  <si>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</si>
  <si>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</si>
  <si>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</si>
  <si>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</si>
  <si>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</si>
  <si>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</si>
  <si>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</si>
  <si>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</si>
  <si>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</si>
  <si>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</si>
  <si>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</si>
  <si>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</si>
  <si>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</si>
  <si>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</si>
  <si>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</si>
  <si>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</si>
  <si>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</si>
  <si>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</si>
  <si>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</si>
  <si>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</si>
  <si>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</si>
  <si>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</si>
  <si>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</si>
  <si>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</si>
  <si>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</si>
  <si>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</si>
  <si>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</si>
  <si>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</si>
  <si>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</si>
  <si>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</si>
  <si>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</si>
  <si>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</si>
  <si>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</si>
  <si>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</si>
  <si>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</si>
  <si>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</si>
  <si>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</si>
  <si>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</si>
  <si>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</si>
  <si>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</si>
  <si>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</si>
  <si>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</si>
  <si>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</si>
  <si>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</si>
  <si>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</si>
  <si>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</si>
  <si>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</si>
  <si>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</si>
  <si>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</si>
  <si>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</si>
  <si>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</si>
  <si>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</si>
  <si>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</si>
  <si>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</si>
  <si>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</si>
  <si>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</si>
  <si>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</si>
  <si>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</si>
  <si>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</si>
  <si>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</si>
  <si>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</si>
  <si>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</si>
  <si>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</si>
  <si>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</si>
  <si>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</si>
  <si>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</si>
  <si>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</si>
  <si>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</si>
  <si>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</si>
  <si>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</si>
  <si>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</si>
  <si>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</si>
  <si>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</si>
  <si>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</si>
  <si>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</si>
  <si>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</si>
  <si>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</si>
  <si>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</si>
  <si>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</si>
  <si>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</si>
  <si>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</si>
  <si>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</si>
  <si>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</si>
  <si>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</si>
  <si>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</si>
  <si>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</si>
  <si>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</si>
  <si>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</si>
  <si>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</si>
  <si>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</si>
  <si>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</si>
  <si>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</si>
  <si>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</si>
  <si>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</si>
  <si>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</si>
  <si>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</si>
  <si>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</si>
  <si>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</si>
  <si>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</si>
  <si>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</si>
  <si>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</si>
  <si>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</si>
  <si>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</si>
  <si>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</si>
  <si>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</si>
  <si>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</si>
  <si>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</si>
  <si>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</si>
  <si>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</si>
  <si>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</si>
  <si>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</si>
  <si>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</si>
  <si>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</si>
  <si>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</si>
  <si>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</si>
  <si>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</si>
  <si>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</si>
  <si>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</si>
  <si>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</si>
  <si>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</si>
  <si>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</si>
  <si>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</si>
  <si>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</si>
  <si>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</si>
  <si>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</si>
  <si>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</si>
  <si>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</si>
  <si>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</si>
  <si>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</si>
  <si>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</si>
  <si>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</si>
  <si>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</si>
  <si>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</si>
  <si>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</si>
  <si>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</si>
  <si>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</si>
  <si>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</si>
  <si>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</si>
  <si>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</si>
  <si>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</si>
  <si>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</si>
  <si>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</si>
  <si>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</si>
  <si>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</si>
  <si>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</si>
  <si>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</si>
  <si>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</si>
  <si>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</si>
  <si>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</si>
  <si>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</si>
  <si>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</si>
  <si>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</si>
  <si>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</si>
  <si>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</si>
  <si>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</si>
  <si>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</si>
  <si>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</si>
  <si>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</si>
  <si>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</si>
  <si>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</si>
  <si>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</si>
  <si>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</si>
  <si>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</si>
  <si>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</si>
  <si>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</si>
  <si>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</si>
  <si>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</si>
  <si>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</si>
  <si>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</si>
  <si>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</si>
  <si>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</si>
  <si>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</si>
  <si>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</si>
  <si>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</si>
  <si>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</si>
  <si>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</si>
  <si>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</si>
  <si>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</si>
  <si>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</si>
  <si>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</si>
  <si>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</si>
  <si>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</si>
  <si>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</si>
  <si>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</si>
  <si>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</si>
  <si>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</si>
  <si>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</si>
  <si>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</si>
  <si>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</si>
  <si>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</si>
  <si>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</si>
  <si>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</si>
  <si>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</si>
  <si>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</si>
  <si>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</si>
  <si>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</si>
  <si>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</si>
  <si>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</si>
  <si>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</si>
  <si>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</si>
  <si>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</si>
  <si>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</si>
  <si>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</si>
  <si>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</si>
  <si>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</si>
  <si>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</si>
  <si>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</si>
  <si>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</si>
  <si>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</si>
  <si>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</si>
  <si>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</si>
  <si>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</si>
  <si>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</si>
  <si>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</si>
  <si>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</si>
  <si>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</si>
  <si>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</si>
  <si>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</si>
  <si>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</si>
  <si>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</si>
  <si>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</si>
  <si>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</si>
  <si>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</si>
  <si>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</si>
  <si>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</si>
  <si>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</si>
  <si>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</si>
  <si>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</si>
  <si>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</si>
  <si>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</si>
  <si>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</si>
  <si>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</si>
  <si>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</si>
  <si>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</si>
  <si>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</si>
  <si>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</si>
  <si>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</si>
  <si>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</si>
  <si>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</si>
  <si>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</si>
  <si>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</si>
  <si>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</si>
  <si>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</si>
  <si>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</si>
  <si>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</si>
  <si>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</si>
  <si>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</si>
  <si>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</si>
  <si>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</si>
  <si>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</si>
  <si>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</si>
  <si>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</si>
  <si>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</si>
  <si>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</si>
  <si>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</si>
  <si>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</si>
  <si>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</si>
  <si>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</si>
  <si>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</si>
  <si>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</si>
  <si>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</si>
  <si>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</si>
  <si>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</si>
  <si>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</si>
  <si>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</si>
  <si>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</si>
  <si>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</si>
  <si>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</si>
  <si>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</si>
  <si>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</si>
  <si>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</si>
  <si>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</si>
  <si>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</si>
  <si>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</si>
  <si>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</si>
  <si>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</si>
  <si>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</si>
  <si>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</si>
  <si>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</si>
  <si>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</si>
  <si>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</si>
  <si>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</si>
  <si>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</si>
  <si>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</si>
  <si>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</si>
  <si>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</si>
  <si>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</si>
  <si>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</si>
  <si>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</si>
  <si>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</si>
  <si>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</si>
  <si>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</si>
  <si>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</si>
  <si>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</si>
  <si>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</si>
  <si>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</si>
  <si>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</si>
  <si>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</si>
  <si>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</si>
  <si>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</si>
  <si>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</si>
  <si>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</si>
  <si>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</si>
  <si>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</si>
  <si>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</si>
  <si>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</si>
  <si>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</si>
  <si>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</si>
  <si>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</si>
  <si>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</si>
  <si>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</si>
  <si>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</si>
  <si>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</si>
  <si>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</si>
  <si>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</si>
  <si>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</si>
  <si>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</si>
  <si>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</si>
  <si>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</si>
  <si>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</si>
  <si>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</si>
  <si>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</si>
  <si>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</si>
  <si>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</si>
  <si>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</si>
  <si>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</si>
  <si>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</si>
  <si>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</si>
  <si>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</si>
  <si>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</si>
  <si>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</si>
  <si>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</si>
  <si>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</si>
  <si>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</si>
  <si>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</si>
  <si>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</si>
  <si>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</si>
  <si>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</si>
  <si>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</si>
  <si>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</si>
  <si>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</si>
  <si>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</si>
  <si>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</si>
  <si>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</si>
  <si>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</si>
  <si>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</si>
  <si>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</si>
  <si>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</si>
  <si>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</si>
  <si>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</si>
  <si>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</si>
  <si>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</si>
  <si>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</si>
  <si>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</si>
  <si>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</si>
  <si>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</si>
  <si>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</si>
  <si>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</si>
  <si>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</si>
  <si>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</si>
  <si>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</si>
  <si>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</si>
  <si>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</si>
  <si>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</si>
  <si>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</si>
  <si>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</si>
  <si>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</si>
  <si>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</si>
  <si>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</si>
  <si>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</si>
  <si>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</si>
  <si>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</si>
  <si>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</si>
  <si>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</si>
  <si>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</si>
  <si>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</si>
  <si>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</si>
  <si>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</si>
  <si>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</si>
  <si>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</si>
  <si>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</si>
  <si>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</si>
  <si>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</si>
  <si>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</si>
  <si>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</si>
  <si>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</si>
  <si>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</si>
  <si>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</si>
  <si>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</si>
  <si>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</si>
  <si>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</si>
  <si>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</si>
  <si>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</si>
  <si>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</si>
  <si>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</si>
  <si>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</si>
  <si>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</si>
  <si>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</si>
  <si>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</si>
  <si>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</si>
  <si>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</si>
  <si>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</si>
  <si>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</si>
  <si>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</si>
  <si>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</si>
  <si>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</si>
  <si>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</si>
  <si>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</si>
  <si>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</si>
  <si>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</si>
  <si>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</si>
  <si>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</si>
  <si>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</si>
  <si>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</si>
  <si>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</si>
  <si>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</si>
  <si>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</si>
  <si>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</si>
  <si>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</si>
  <si>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</si>
  <si>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</si>
  <si>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</si>
  <si>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</si>
  <si>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</si>
  <si>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</si>
  <si>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</si>
  <si>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</si>
  <si>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</si>
  <si>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</si>
  <si>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</si>
  <si>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</si>
  <si>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</si>
  <si>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</si>
  <si>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</si>
  <si>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</si>
  <si>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</si>
  <si>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</si>
  <si>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</si>
  <si>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</si>
  <si>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</si>
  <si>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</si>
  <si>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</si>
  <si>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</si>
  <si>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</si>
  <si>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</si>
  <si>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</si>
  <si>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</si>
  <si>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</si>
  <si>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</si>
  <si>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</si>
  <si>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</si>
  <si>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</si>
  <si>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</si>
  <si>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</si>
  <si>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</si>
  <si>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</si>
  <si>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</si>
  <si>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</si>
  <si>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</si>
  <si>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</si>
  <si>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</si>
  <si>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</si>
  <si>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</si>
  <si>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</si>
  <si>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</si>
  <si>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</si>
  <si>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</si>
  <si>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</si>
  <si>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</si>
  <si>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</si>
  <si>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</si>
  <si>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</si>
  <si>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</si>
  <si>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</si>
  <si>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</si>
  <si>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</si>
  <si>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</si>
  <si>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</si>
  <si>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</si>
  <si>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</si>
  <si>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</si>
  <si>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</si>
  <si>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</si>
  <si>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</si>
  <si>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</si>
  <si>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</si>
  <si>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</si>
  <si>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</si>
  <si>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</si>
  <si>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</si>
  <si>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</si>
  <si>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</si>
  <si>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</si>
  <si>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</si>
  <si>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</si>
  <si>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</si>
  <si>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</si>
  <si>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</si>
  <si>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</si>
  <si>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</si>
  <si>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</si>
  <si>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</si>
  <si>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</si>
  <si>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</si>
  <si>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</si>
  <si>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</si>
  <si>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</si>
  <si>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</si>
  <si>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</si>
  <si>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</si>
  <si>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</si>
  <si>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</si>
  <si>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</si>
  <si>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</si>
  <si>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</si>
  <si>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</si>
  <si>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</si>
  <si>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</si>
  <si>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</si>
  <si>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</si>
  <si>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</si>
  <si>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</si>
  <si>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</si>
  <si>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</si>
  <si>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</si>
  <si>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</si>
  <si>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</si>
  <si>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</si>
  <si>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</si>
  <si>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</si>
  <si>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</si>
  <si>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</si>
  <si>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</si>
  <si>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</si>
  <si>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</si>
  <si>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</si>
  <si>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</si>
  <si>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</si>
  <si>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</si>
  <si>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</si>
  <si>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</si>
  <si>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</si>
  <si>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</si>
  <si>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</si>
  <si>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</si>
  <si>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</si>
  <si>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</si>
  <si>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</si>
  <si>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</si>
  <si>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</si>
  <si>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</si>
  <si>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</si>
  <si>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</si>
  <si>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</si>
  <si>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</si>
  <si>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</si>
  <si>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</si>
  <si>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</si>
  <si>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</si>
  <si>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</si>
  <si>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</si>
  <si>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</si>
  <si>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</si>
  <si>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</si>
  <si>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</si>
  <si>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</si>
  <si>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</si>
  <si>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</si>
  <si>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</si>
  <si>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</si>
  <si>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</si>
  <si>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</si>
  <si>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</si>
  <si>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</si>
  <si>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</si>
  <si>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</si>
  <si>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</si>
  <si>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</si>
  <si>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</si>
  <si>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</si>
  <si>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</si>
  <si>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</si>
  <si>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</si>
  <si>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</si>
  <si>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</si>
  <si>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</si>
  <si>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</si>
  <si>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</si>
  <si>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</si>
  <si>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</si>
  <si>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</si>
  <si>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</si>
  <si>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</si>
  <si>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</si>
  <si>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</si>
  <si>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</si>
  <si>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</si>
  <si>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</si>
  <si>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</si>
  <si>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</si>
  <si>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</si>
  <si>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</si>
  <si>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</si>
  <si>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</si>
  <si>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</si>
  <si>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</si>
  <si>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</si>
  <si>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</si>
  <si>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</si>
  <si>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</si>
  <si>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</si>
  <si>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</si>
  <si>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</si>
  <si>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</si>
  <si>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</si>
  <si>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</si>
  <si>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</si>
  <si>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</si>
  <si>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</si>
  <si>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</si>
  <si>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</si>
  <si>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</si>
  <si>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</si>
  <si>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</si>
  <si>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</si>
  <si>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</si>
  <si>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</si>
  <si>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</si>
  <si>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</si>
  <si>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</si>
  <si>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</si>
  <si>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</si>
  <si>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</si>
  <si>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</si>
  <si>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</si>
  <si>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</si>
  <si>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</si>
  <si>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</si>
  <si>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</si>
  <si>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</si>
  <si>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</si>
  <si>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</si>
  <si>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</si>
  <si>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</si>
  <si>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</si>
  <si>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</si>
  <si>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</si>
  <si>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</si>
  <si>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</si>
  <si>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</si>
  <si>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</si>
  <si>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</si>
  <si>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</si>
  <si>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</si>
  <si>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</si>
  <si>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</si>
  <si>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</si>
  <si>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</si>
  <si>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</si>
  <si>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</si>
  <si>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</si>
  <si>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</si>
  <si>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</si>
  <si>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</si>
  <si>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</si>
  <si>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</si>
  <si>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</si>
  <si>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</si>
  <si>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</si>
  <si>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</si>
  <si>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</si>
  <si>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</si>
  <si>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</si>
  <si>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</si>
  <si>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</si>
  <si>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</si>
  <si>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</si>
  <si>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</si>
  <si>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</si>
  <si>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</si>
  <si>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</si>
  <si>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</si>
  <si>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</si>
  <si>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</si>
  <si>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</si>
  <si>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</si>
  <si>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</si>
  <si>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</si>
  <si>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</si>
  <si>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</si>
  <si>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</si>
  <si>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</si>
  <si>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</si>
  <si>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</si>
  <si>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</si>
  <si>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</si>
  <si>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</si>
  <si>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</si>
  <si>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</si>
  <si>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</si>
  <si>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</si>
  <si>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</si>
  <si>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</si>
  <si>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</si>
  <si>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</si>
  <si>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</si>
  <si>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</si>
  <si>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</si>
  <si>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</si>
  <si>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</si>
  <si>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</si>
  <si>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</si>
  <si>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</si>
  <si>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</si>
  <si>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</si>
  <si>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</si>
  <si>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</si>
  <si>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</si>
  <si>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</si>
  <si>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</si>
  <si>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</si>
  <si>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</si>
  <si>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</si>
  <si>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</si>
  <si>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</si>
  <si>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</si>
  <si>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</si>
  <si>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</si>
  <si>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</si>
  <si>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</si>
  <si>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</si>
  <si>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</si>
  <si>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</si>
  <si>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</si>
  <si>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</si>
  <si>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</si>
  <si>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</si>
  <si>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</si>
  <si>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</si>
  <si>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</si>
  <si>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</si>
  <si>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</si>
  <si>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</si>
  <si>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</si>
  <si>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</si>
  <si>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</si>
  <si>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</si>
  <si>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</si>
  <si>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</si>
  <si>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</si>
  <si>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</si>
  <si>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</si>
  <si>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</si>
  <si>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</si>
  <si>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</si>
  <si>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</si>
  <si>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</si>
  <si>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</si>
  <si>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</si>
  <si>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</si>
  <si>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</si>
  <si>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</si>
  <si>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</si>
  <si>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</si>
  <si>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</si>
  <si>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</si>
  <si>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</si>
  <si>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</si>
  <si>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</si>
  <si>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</si>
  <si>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</si>
  <si>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</si>
  <si>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</si>
  <si>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</si>
  <si>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</si>
  <si>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</si>
  <si>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</si>
  <si>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</si>
  <si>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</si>
  <si>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</si>
  <si>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</si>
  <si>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</si>
  <si>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</si>
  <si>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</si>
  <si>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</si>
  <si>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</si>
  <si>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</si>
  <si>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</si>
  <si>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</si>
  <si>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</si>
  <si>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</si>
  <si>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</si>
  <si>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</si>
  <si>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</si>
  <si>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</si>
  <si>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</si>
  <si>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</si>
  <si>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</si>
  <si>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</si>
  <si>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</si>
  <si>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</si>
  <si>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</si>
  <si>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</si>
  <si>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</si>
  <si>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</si>
  <si>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</si>
  <si>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</si>
  <si>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</si>
  <si>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</si>
  <si>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</si>
  <si>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</si>
  <si>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</si>
  <si>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</si>
  <si>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</si>
  <si>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</si>
  <si>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</si>
  <si>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</si>
  <si>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</si>
  <si>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</si>
  <si>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</si>
  <si>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</si>
  <si>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</si>
  <si>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</si>
  <si>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</si>
  <si>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</si>
  <si>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</si>
  <si>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</si>
  <si>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</si>
  <si>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</si>
  <si>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</si>
  <si>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</si>
  <si>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</si>
  <si>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</si>
  <si>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</si>
  <si>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</si>
  <si>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</si>
  <si>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</si>
  <si>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</si>
  <si>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</si>
  <si>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</si>
  <si>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</si>
  <si>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</si>
  <si>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</si>
  <si>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</si>
  <si>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</si>
  <si>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</si>
  <si>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</si>
  <si>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</si>
  <si>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</si>
  <si>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</si>
  <si>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</si>
  <si>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</si>
  <si>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</si>
  <si>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</si>
  <si>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</si>
  <si>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</si>
  <si>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</si>
  <si>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</si>
  <si>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</si>
  <si>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</si>
  <si>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</si>
  <si>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</si>
  <si>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</si>
  <si>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</si>
  <si>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</si>
  <si>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</si>
  <si>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</si>
  <si>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</si>
  <si>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</si>
  <si>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</si>
  <si>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</si>
  <si>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</si>
  <si>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</si>
  <si>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</si>
  <si>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</si>
  <si>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</si>
  <si>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</si>
  <si>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</si>
  <si>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</si>
  <si>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</si>
  <si>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</si>
  <si>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</si>
  <si>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</si>
  <si>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</si>
  <si>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</si>
  <si>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</si>
  <si>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</si>
  <si>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</si>
  <si>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</si>
  <si>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</si>
  <si>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</si>
  <si>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</si>
  <si>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</si>
  <si>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</si>
  <si>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</si>
  <si>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</si>
  <si>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</si>
  <si>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</si>
  <si>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</si>
  <si>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</si>
  <si>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</si>
  <si>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</si>
  <si>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</si>
  <si>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</si>
  <si>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</si>
  <si>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</si>
  <si>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</si>
  <si>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</si>
  <si>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</si>
  <si>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</si>
  <si>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</si>
  <si>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</si>
  <si>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</si>
  <si>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</si>
  <si>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</si>
  <si>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</si>
  <si>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</si>
  <si>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</si>
  <si>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</si>
  <si>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</si>
  <si>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</si>
  <si>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</si>
  <si>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</si>
  <si>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</si>
  <si>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</si>
  <si>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</si>
  <si>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</si>
  <si>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</si>
  <si>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</si>
  <si>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</si>
  <si>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</si>
  <si>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</si>
  <si>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</si>
  <si>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</si>
  <si>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</si>
  <si>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</si>
  <si>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</si>
  <si>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</si>
  <si>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</si>
  <si>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</si>
  <si>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</si>
  <si>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</si>
  <si>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</si>
  <si>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</si>
  <si>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</si>
  <si>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</si>
  <si>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</si>
  <si>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</si>
  <si>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</si>
  <si>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</si>
  <si>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</si>
  <si>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</si>
  <si>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</si>
  <si>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</si>
  <si>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</si>
  <si>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</si>
  <si>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</si>
  <si>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</si>
  <si>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</si>
  <si>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</si>
  <si>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</si>
  <si>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</si>
  <si>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</si>
  <si>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</si>
  <si>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</si>
  <si>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</si>
  <si>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</si>
  <si>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</si>
  <si>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</si>
  <si>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</si>
  <si>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</si>
  <si>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</si>
  <si>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</si>
  <si>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</si>
  <si>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</si>
  <si>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</si>
  <si>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</si>
  <si>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</si>
  <si>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</si>
  <si>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</si>
  <si>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</si>
  <si>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</si>
  <si>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</si>
  <si>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</si>
  <si>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</si>
  <si>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</si>
  <si>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</si>
  <si>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</si>
  <si>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</si>
  <si>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</si>
  <si>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</si>
  <si>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</si>
  <si>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</si>
  <si>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</si>
  <si>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</si>
  <si>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</si>
  <si>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</si>
  <si>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</si>
  <si>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</si>
  <si>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</si>
  <si>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</si>
  <si>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</si>
  <si>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</si>
  <si>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</si>
  <si>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</si>
  <si>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</si>
  <si>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</si>
  <si>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</si>
  <si>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</si>
  <si>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</si>
  <si>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</si>
  <si>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</si>
  <si>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</si>
  <si>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</si>
  <si>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</si>
  <si>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</si>
  <si>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</si>
  <si>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</si>
  <si>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</si>
  <si>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</si>
  <si>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</si>
  <si>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</si>
  <si>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</si>
  <si>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</si>
  <si>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</si>
  <si>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</si>
  <si>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</si>
  <si>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</si>
  <si>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</si>
  <si>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</si>
  <si>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</si>
  <si>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</si>
  <si>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</si>
  <si>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</si>
  <si>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</si>
  <si>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</si>
  <si>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</si>
  <si>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</si>
  <si>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</si>
  <si>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</si>
  <si>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</si>
  <si>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</si>
  <si>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</si>
  <si>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</si>
  <si>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</si>
  <si>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</si>
  <si>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</si>
  <si>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</si>
  <si>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</si>
  <si>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</si>
  <si>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</si>
  <si>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</si>
  <si>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</si>
  <si>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</si>
  <si>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</si>
  <si>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</si>
  <si>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</si>
  <si>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</si>
  <si>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</si>
  <si>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</si>
  <si>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</si>
  <si>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</si>
  <si>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</si>
  <si>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</si>
  <si>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</si>
  <si>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</si>
  <si>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</si>
  <si>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</si>
  <si>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</si>
  <si>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</si>
  <si>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</si>
  <si>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</si>
  <si>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</si>
  <si>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</si>
  <si>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</si>
  <si>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</si>
  <si>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</si>
  <si>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</si>
  <si>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</si>
  <si>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</si>
  <si>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</si>
  <si>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</si>
  <si>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</si>
  <si>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</si>
  <si>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</si>
  <si>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</si>
  <si>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</si>
  <si>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</si>
  <si>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</si>
  <si>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</si>
  <si>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</si>
  <si>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</si>
  <si>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</si>
  <si>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</si>
  <si>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</si>
  <si>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</si>
  <si>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</si>
  <si>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</si>
  <si>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</si>
  <si>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</si>
  <si>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</si>
  <si>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</si>
  <si>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</si>
  <si>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</si>
  <si>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</si>
  <si>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</si>
  <si>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</si>
  <si>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</si>
  <si>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</si>
  <si>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</si>
  <si>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</si>
  <si>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</si>
  <si>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</si>
  <si>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</si>
  <si>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</si>
  <si>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</si>
  <si>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</si>
  <si>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</si>
  <si>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</si>
  <si>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</si>
  <si>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</si>
  <si>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</si>
  <si>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</si>
  <si>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</si>
  <si>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</si>
  <si>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</si>
  <si>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</si>
  <si>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</si>
  <si>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</si>
  <si>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</si>
  <si>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</si>
  <si>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</si>
  <si>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</si>
  <si>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</si>
  <si>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</si>
  <si>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</si>
  <si>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</si>
  <si>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</si>
  <si>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</si>
  <si>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</si>
  <si>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</si>
  <si>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</si>
  <si>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</si>
  <si>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</si>
  <si>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</si>
  <si>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</si>
  <si>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</si>
  <si>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</si>
  <si>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</si>
  <si>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</si>
  <si>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</si>
  <si>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</si>
  <si>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</si>
  <si>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</si>
  <si>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</si>
  <si>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</si>
  <si>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</si>
  <si>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</si>
  <si>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</si>
  <si>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</si>
  <si>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</si>
  <si>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</si>
  <si>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</si>
  <si>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</si>
  <si>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</si>
  <si>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</si>
  <si>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</si>
  <si>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</si>
  <si>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</si>
  <si>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</si>
  <si>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</si>
  <si>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</si>
  <si>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</si>
  <si>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</si>
  <si>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</si>
  <si>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</si>
  <si>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</si>
  <si>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</si>
  <si>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</si>
  <si>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</si>
  <si>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</si>
  <si>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</si>
  <si>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</si>
  <si>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</si>
  <si>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</si>
  <si>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</si>
  <si>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</si>
  <si>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</si>
  <si>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</si>
  <si>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</si>
  <si>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</si>
  <si>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</si>
  <si>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</si>
  <si>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</si>
  <si>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</si>
  <si>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</si>
  <si>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</si>
  <si>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</si>
  <si>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</si>
  <si>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</si>
  <si>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</si>
  <si>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</si>
  <si>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</si>
  <si>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</si>
  <si>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</si>
  <si>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</si>
  <si>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</si>
  <si>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</si>
  <si>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</si>
  <si>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</si>
  <si>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</si>
  <si>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</si>
  <si>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</si>
  <si>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</si>
  <si>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</si>
  <si>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</si>
  <si>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</si>
  <si>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</si>
  <si>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</si>
  <si>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</si>
  <si>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</si>
  <si>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</si>
  <si>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</si>
  <si>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</si>
  <si>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</si>
  <si>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</si>
  <si>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</si>
  <si>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</si>
  <si>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</si>
  <si>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</si>
  <si>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</si>
  <si>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</si>
  <si>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</si>
  <si>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</si>
  <si>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</si>
  <si>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</si>
  <si>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</si>
  <si>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</si>
  <si>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</si>
  <si>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</si>
  <si>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</si>
  <si>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</si>
  <si>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</si>
  <si>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</si>
  <si>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</si>
  <si>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</si>
  <si>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</si>
  <si>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</si>
  <si>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</si>
  <si>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</si>
  <si>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</si>
  <si>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</si>
  <si>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</si>
  <si>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</si>
  <si>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</si>
  <si>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</si>
  <si>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</si>
  <si>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</si>
  <si>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</si>
  <si>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</si>
  <si>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</si>
  <si>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</si>
  <si>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</si>
  <si>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</si>
  <si>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</si>
  <si>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</si>
  <si>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</si>
  <si>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</si>
  <si>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</si>
  <si>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</si>
  <si>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</si>
  <si>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</si>
  <si>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</si>
  <si>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</si>
  <si>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</si>
  <si>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</si>
  <si>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</si>
  <si>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</si>
  <si>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</si>
  <si>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</si>
  <si>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</si>
  <si>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</si>
  <si>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</si>
  <si>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</si>
  <si>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</si>
  <si>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</si>
  <si>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</si>
  <si>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</si>
  <si>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</si>
  <si>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</si>
  <si>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</si>
  <si>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</si>
  <si>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</si>
  <si>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</si>
  <si>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</si>
  <si>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</si>
  <si>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</si>
  <si>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</si>
  <si>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</si>
  <si>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</si>
  <si>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</si>
  <si>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</si>
  <si>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</si>
  <si>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</si>
  <si>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</si>
  <si>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</si>
  <si>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</si>
  <si>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</si>
  <si>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</si>
  <si>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</si>
  <si>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</si>
  <si>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</si>
  <si>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</si>
  <si>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</si>
  <si>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</si>
  <si>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</si>
  <si>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</si>
  <si>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</si>
  <si>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</si>
  <si>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</si>
  <si>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</si>
  <si>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</si>
  <si>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</si>
  <si>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</si>
  <si>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</si>
  <si>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</si>
  <si>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</si>
  <si>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</si>
  <si>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</si>
  <si>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</si>
  <si>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</si>
  <si>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</si>
  <si>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</si>
  <si>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</si>
  <si>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</si>
  <si>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</si>
  <si>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</si>
  <si>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</si>
  <si>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</si>
  <si>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</si>
  <si>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</si>
  <si>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</si>
  <si>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</si>
  <si>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</si>
  <si>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</si>
  <si>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</si>
  <si>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</si>
  <si>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</si>
  <si>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</si>
  <si>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</si>
  <si>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</si>
  <si>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</si>
  <si>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</si>
  <si>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</si>
  <si>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</si>
  <si>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</si>
  <si>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</si>
  <si>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</si>
  <si>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</si>
  <si>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</si>
  <si>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</si>
  <si>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</si>
  <si>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</si>
  <si>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</si>
  <si>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</si>
  <si>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</si>
  <si>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</si>
  <si>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</si>
  <si>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</si>
  <si>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</si>
  <si>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</si>
  <si>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</si>
  <si>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</si>
  <si>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</si>
  <si>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</si>
  <si>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</si>
  <si>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</si>
  <si>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</si>
  <si>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</si>
  <si>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</si>
  <si>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</si>
  <si>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</si>
  <si>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</si>
  <si>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</si>
  <si>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</si>
  <si>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</si>
  <si>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</si>
  <si>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</si>
  <si>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</si>
  <si>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</si>
  <si>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</si>
  <si>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</si>
  <si>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</si>
  <si>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</si>
  <si>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</si>
  <si>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</si>
  <si>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</si>
  <si>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</si>
  <si>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</si>
  <si>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</si>
  <si>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</si>
  <si>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</si>
  <si>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</si>
  <si>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</si>
  <si>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</si>
  <si>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</si>
  <si>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</si>
  <si>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</si>
  <si>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</si>
  <si>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</si>
  <si>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</si>
  <si>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</si>
  <si>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</si>
  <si>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</si>
  <si>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</si>
  <si>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</si>
  <si>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</si>
  <si>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</si>
  <si>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</si>
  <si>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</si>
  <si>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</si>
  <si>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</si>
  <si>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</si>
  <si>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</si>
  <si>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</si>
  <si>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</si>
  <si>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</si>
  <si>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</si>
  <si>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</si>
  <si>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</si>
  <si>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</si>
  <si>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</si>
  <si>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</si>
  <si>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</si>
  <si>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</si>
  <si>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</si>
  <si>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</si>
  <si>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</si>
  <si>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</si>
  <si>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</si>
  <si>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</si>
  <si>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</si>
  <si>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</si>
  <si>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</si>
  <si>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</si>
  <si>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</si>
  <si>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</si>
  <si>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</si>
  <si>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</si>
  <si>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</si>
  <si>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</si>
  <si>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</si>
  <si>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</si>
  <si>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</si>
  <si>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</si>
  <si>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</si>
  <si>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</si>
  <si>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</si>
  <si>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</si>
  <si>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</si>
  <si>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</si>
  <si>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</si>
  <si>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</si>
  <si>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</si>
  <si>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</si>
  <si>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</si>
  <si>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</si>
  <si>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</si>
  <si>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</si>
  <si>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</si>
  <si>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</si>
  <si>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</si>
  <si>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</si>
  <si>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</si>
  <si>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</si>
  <si>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</si>
  <si>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</si>
  <si>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</si>
  <si>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</si>
  <si>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</si>
  <si>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</si>
  <si>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</si>
  <si>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</si>
  <si>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</si>
  <si>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</si>
  <si>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</si>
  <si>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</si>
  <si>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</si>
  <si>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</si>
  <si>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</si>
  <si>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</si>
  <si>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</si>
  <si>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</si>
  <si>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</si>
  <si>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</si>
  <si>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</si>
  <si>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</si>
  <si>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</si>
  <si>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</si>
  <si>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</si>
  <si>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</si>
  <si>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</si>
  <si>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</si>
  <si>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</si>
  <si>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</si>
  <si>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</si>
  <si>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</si>
  <si>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</si>
  <si>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</si>
  <si>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</si>
  <si>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</si>
  <si>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</si>
  <si>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</si>
  <si>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</si>
  <si>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</si>
  <si>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</si>
  <si>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</si>
  <si>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</si>
  <si>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</si>
  <si>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</si>
  <si>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</si>
  <si>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</si>
  <si>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</si>
  <si>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</si>
  <si>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</si>
  <si>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</si>
  <si>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</si>
  <si>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</si>
  <si>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</si>
  <si>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</si>
  <si>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</si>
  <si>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</si>
  <si>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</si>
  <si>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</si>
  <si>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</si>
  <si>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</si>
  <si>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</si>
  <si>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</si>
  <si>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</si>
  <si>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</si>
  <si>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</si>
  <si>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</si>
  <si>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</si>
  <si>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</si>
  <si>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</si>
  <si>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</si>
  <si>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</si>
  <si>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</si>
  <si>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</si>
  <si>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</si>
  <si>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</si>
  <si>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</si>
  <si>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</si>
  <si>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</si>
  <si>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</si>
  <si>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</si>
  <si>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</si>
  <si>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</si>
  <si>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</si>
  <si>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</si>
  <si>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</si>
  <si>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</si>
  <si>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</si>
  <si>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</si>
  <si>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</si>
  <si>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</si>
  <si>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</si>
  <si>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</si>
  <si>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</si>
  <si>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</si>
  <si>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</si>
  <si>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</si>
  <si>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</si>
  <si>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</si>
  <si>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</si>
  <si>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</si>
  <si>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</si>
  <si>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</si>
  <si>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</si>
  <si>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</si>
  <si>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</si>
  <si>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</si>
  <si>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</si>
  <si>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</si>
  <si>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</si>
  <si>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</si>
  <si>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</si>
  <si>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</si>
  <si>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</si>
  <si>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</si>
  <si>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</si>
  <si>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</si>
  <si>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</si>
  <si>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</si>
  <si>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</si>
  <si>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</si>
  <si>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</si>
  <si>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</si>
  <si>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</si>
  <si>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</si>
  <si>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</si>
  <si>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</si>
  <si>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</si>
  <si>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</si>
  <si>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</si>
  <si>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</si>
  <si>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</si>
  <si>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</si>
  <si>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</si>
  <si>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</si>
  <si>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</si>
  <si>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</si>
  <si>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</si>
  <si>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</si>
  <si>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</si>
  <si>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</si>
  <si>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</si>
  <si>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</si>
  <si>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</si>
  <si>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</si>
  <si>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</si>
  <si>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</si>
  <si>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</si>
  <si>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</si>
  <si>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</si>
  <si>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</si>
  <si>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</si>
  <si>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</si>
  <si>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</si>
  <si>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</si>
  <si>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</si>
  <si>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</si>
  <si>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</si>
  <si>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</si>
  <si>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</si>
  <si>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</si>
  <si>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</si>
  <si>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</si>
  <si>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</si>
  <si>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</si>
  <si>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</si>
  <si>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</si>
  <si>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</si>
  <si>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</si>
  <si>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</si>
  <si>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</si>
  <si>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</si>
  <si>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</si>
  <si>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</si>
  <si>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</si>
  <si>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</si>
  <si>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</si>
  <si>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</si>
  <si>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</si>
  <si>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</si>
  <si>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</si>
  <si>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</si>
  <si>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</si>
  <si>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</si>
  <si>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</si>
  <si>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</si>
  <si>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</si>
  <si>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</si>
  <si>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</si>
  <si>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</si>
  <si>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</si>
  <si>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</si>
  <si>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</si>
  <si>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</si>
  <si>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</si>
  <si>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</si>
  <si>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</si>
  <si>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</si>
  <si>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</si>
  <si>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</si>
  <si>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</si>
  <si>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</si>
  <si>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</si>
  <si>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</si>
  <si>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</si>
  <si>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</si>
  <si>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</si>
  <si>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</si>
  <si>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</si>
  <si>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</si>
  <si>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</si>
  <si>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</si>
  <si>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</si>
  <si>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</si>
  <si>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</si>
  <si>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</si>
  <si>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</si>
  <si>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</si>
  <si>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</si>
  <si>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</si>
  <si>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</si>
  <si>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</si>
  <si>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</si>
  <si>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</si>
  <si>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</si>
  <si>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</si>
  <si>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</si>
  <si>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</si>
  <si>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</si>
  <si>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</si>
  <si>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</si>
  <si>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</si>
  <si>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</si>
  <si>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</si>
  <si>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</si>
  <si>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</si>
  <si>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</si>
  <si>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</si>
  <si>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</si>
  <si>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</si>
  <si>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</si>
  <si>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</si>
  <si>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</si>
  <si>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</si>
  <si>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</si>
  <si>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</si>
  <si>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</si>
  <si>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</si>
  <si>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</si>
  <si>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</si>
  <si>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</si>
  <si>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</si>
  <si>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</si>
  <si>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</si>
  <si>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</si>
  <si>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</si>
  <si>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</si>
  <si>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</si>
  <si>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</si>
  <si>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</si>
  <si>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</si>
  <si>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</si>
  <si>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</si>
  <si>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</si>
  <si>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</si>
  <si>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</si>
  <si>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</si>
  <si>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</si>
  <si>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</si>
  <si>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</si>
  <si>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</si>
  <si>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</si>
  <si>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</si>
  <si>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</si>
  <si>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</si>
  <si>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</si>
  <si>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</si>
  <si>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</si>
  <si>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</si>
  <si>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</si>
  <si>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</si>
  <si>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</si>
  <si>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</si>
  <si>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</si>
  <si>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</si>
  <si>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</si>
  <si>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</si>
  <si>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</si>
  <si>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</si>
  <si>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</si>
  <si>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</si>
  <si>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</si>
  <si>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</si>
  <si>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</si>
  <si>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</si>
  <si>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</si>
  <si>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</si>
  <si>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</si>
  <si>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</si>
  <si>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</si>
  <si>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</si>
  <si>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</si>
  <si>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</si>
  <si>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</si>
  <si>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</si>
  <si>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</si>
  <si>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</si>
  <si>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</si>
  <si>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</si>
  <si>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</si>
  <si>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</si>
  <si>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</si>
  <si>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</si>
  <si>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</si>
  <si>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</si>
  <si>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</si>
  <si>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</si>
  <si>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</si>
  <si>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</si>
  <si>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</si>
  <si>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</si>
  <si>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</si>
  <si>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</si>
  <si>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</si>
  <si>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</si>
  <si>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</si>
  <si>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</si>
  <si>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</si>
  <si>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</si>
  <si>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</si>
  <si>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</si>
  <si>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</si>
  <si>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</si>
  <si>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</si>
  <si>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</si>
  <si>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</si>
  <si>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</si>
  <si>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</si>
  <si>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</si>
  <si>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</si>
  <si>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</si>
  <si>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</si>
  <si>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</si>
  <si>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</si>
  <si>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</si>
  <si>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</si>
  <si>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</si>
  <si>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</si>
  <si>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</si>
  <si>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</si>
  <si>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</si>
  <si>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</si>
  <si>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</si>
  <si>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</si>
  <si>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</si>
  <si>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</si>
  <si>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</si>
  <si>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</si>
  <si>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</si>
  <si>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</si>
  <si>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</si>
  <si>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</si>
  <si>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</si>
  <si>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</si>
  <si>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</si>
  <si>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</si>
  <si>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</si>
  <si>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</si>
  <si>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</si>
  <si>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</si>
  <si>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</si>
  <si>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</si>
  <si>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</si>
  <si>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</si>
  <si>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</si>
  <si>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</si>
  <si>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</si>
  <si>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</si>
  <si>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</si>
  <si>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</si>
  <si>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</si>
  <si>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</si>
  <si>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</si>
  <si>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</si>
  <si>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</si>
  <si>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</si>
  <si>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</si>
  <si>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</si>
  <si>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</si>
  <si>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</si>
  <si>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</si>
  <si>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</si>
  <si>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</si>
  <si>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</si>
  <si>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</si>
  <si>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</si>
  <si>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</si>
  <si>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</si>
  <si>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</si>
  <si>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</si>
  <si>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</si>
  <si>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</si>
  <si>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</si>
  <si>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</si>
  <si>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</si>
  <si>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</si>
  <si>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</si>
  <si>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</si>
  <si>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</si>
  <si>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</si>
  <si>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</si>
  <si>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</si>
  <si>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</si>
  <si>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</si>
  <si>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</si>
  <si>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</si>
  <si>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</si>
  <si>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</si>
  <si>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</si>
  <si>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</si>
  <si>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</si>
  <si>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</si>
  <si>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</si>
  <si>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</si>
  <si>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</si>
  <si>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</si>
  <si>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</si>
  <si>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</si>
  <si>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</si>
  <si>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</si>
  <si>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</si>
  <si>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</si>
  <si>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</si>
  <si>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</si>
  <si>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</si>
  <si>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</si>
  <si>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</si>
  <si>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</si>
  <si>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</si>
  <si>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</si>
  <si>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</si>
  <si>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</si>
  <si>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</si>
  <si>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</si>
  <si>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</si>
  <si>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</si>
  <si>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</si>
  <si>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</si>
  <si>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</si>
  <si>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</si>
  <si>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</si>
  <si>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</si>
  <si>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</si>
  <si>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</si>
  <si>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</si>
  <si>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</si>
  <si>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</si>
  <si>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</si>
  <si>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</si>
  <si>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</si>
  <si>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</si>
  <si>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</si>
  <si>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</si>
  <si>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</si>
  <si>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</si>
  <si>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</si>
  <si>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</si>
  <si>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</si>
  <si>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</si>
  <si>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</si>
  <si>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</si>
  <si>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</si>
  <si>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</si>
  <si>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</si>
  <si>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</si>
  <si>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</si>
  <si>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</si>
  <si>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</si>
  <si>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</si>
  <si>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</si>
  <si>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</si>
  <si>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</si>
  <si>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</si>
  <si>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</si>
  <si>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</si>
  <si>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</si>
  <si>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</si>
  <si>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</si>
  <si>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</si>
  <si>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</si>
  <si>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</si>
  <si>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</si>
  <si>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</si>
  <si>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</si>
  <si>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</si>
  <si>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</si>
  <si>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</si>
  <si>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</si>
  <si>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</si>
  <si>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</si>
  <si>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</si>
  <si>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</si>
  <si>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</si>
  <si>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</si>
  <si>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</si>
  <si>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</si>
  <si>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</si>
  <si>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</si>
  <si>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</si>
  <si>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</si>
  <si>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</si>
  <si>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</si>
  <si>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</si>
  <si>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</si>
  <si>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</si>
  <si>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</si>
  <si>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</si>
  <si>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</si>
  <si>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</si>
  <si>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</si>
  <si>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</si>
  <si>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</si>
  <si>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</si>
  <si>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</si>
  <si>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</si>
  <si>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</si>
  <si>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</si>
  <si>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</si>
  <si>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</si>
  <si>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</si>
  <si>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</si>
  <si>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</si>
  <si>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</si>
  <si>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</si>
  <si>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</si>
  <si>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</si>
  <si>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</si>
  <si>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</si>
  <si>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</si>
  <si>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</si>
  <si>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</si>
  <si>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</si>
  <si>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</si>
  <si>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</si>
  <si>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</si>
  <si>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</si>
  <si>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</si>
  <si>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</si>
  <si>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</si>
  <si>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</si>
  <si>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</si>
  <si>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</si>
  <si>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</si>
  <si>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</si>
  <si>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</si>
  <si>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</si>
  <si>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</si>
  <si>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</si>
  <si>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</si>
  <si>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</si>
  <si>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</si>
  <si>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</si>
  <si>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</si>
  <si>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</si>
  <si>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</si>
  <si>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</si>
  <si>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</si>
  <si>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</si>
  <si>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</si>
  <si>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</si>
  <si>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</si>
  <si>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</si>
  <si>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</si>
  <si>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</si>
  <si>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</si>
  <si>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</si>
  <si>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</si>
  <si>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</si>
  <si>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</si>
  <si>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</si>
  <si>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</si>
  <si>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</si>
  <si>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</si>
  <si>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</si>
  <si>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</si>
  <si>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</si>
  <si>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</si>
  <si>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</si>
  <si>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</si>
  <si>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</si>
  <si>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</si>
  <si>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</si>
  <si>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</si>
  <si>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</si>
  <si>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</si>
  <si>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</si>
  <si>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</si>
  <si>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</si>
  <si>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</si>
  <si>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</si>
  <si>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</si>
  <si>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</si>
  <si>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</si>
  <si>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</si>
  <si>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</si>
  <si>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</si>
  <si>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</si>
  <si>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</si>
  <si>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</si>
  <si>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</si>
  <si>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</si>
  <si>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</si>
  <si>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</si>
  <si>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</si>
  <si>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</si>
  <si>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</si>
  <si>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</si>
  <si>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</si>
  <si>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</si>
  <si>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</si>
  <si>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</si>
  <si>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</si>
  <si>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</si>
  <si>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</si>
  <si>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</si>
  <si>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</si>
  <si>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</si>
  <si>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</si>
  <si>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</si>
  <si>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</si>
  <si>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</si>
  <si>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</si>
  <si>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</si>
  <si>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</si>
  <si>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</si>
  <si>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</si>
  <si>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</si>
  <si>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</si>
  <si>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</si>
  <si>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</si>
  <si>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</si>
  <si>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</si>
  <si>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</si>
  <si>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</si>
  <si>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</si>
  <si>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</si>
  <si>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</si>
  <si>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</si>
  <si>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</si>
  <si>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</si>
  <si>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</si>
  <si>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</si>
  <si>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</si>
  <si>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</si>
  <si>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</si>
  <si>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</si>
  <si>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</si>
  <si>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</si>
  <si>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</si>
  <si>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</si>
  <si>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</si>
  <si>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</si>
  <si>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</si>
  <si>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</si>
  <si>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</si>
  <si>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</si>
  <si>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</si>
  <si>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</si>
  <si>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</si>
  <si>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</si>
  <si>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</si>
  <si>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</si>
  <si>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</si>
  <si>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</si>
  <si>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</si>
  <si>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</si>
  <si>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</si>
  <si>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</si>
  <si>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</si>
  <si>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</si>
  <si>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</si>
  <si>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</si>
  <si>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</si>
  <si>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</si>
  <si>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</si>
  <si>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</si>
  <si>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</si>
  <si>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</si>
  <si>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</si>
  <si>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</si>
  <si>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</si>
  <si>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</si>
  <si>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</si>
  <si>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</si>
  <si>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</si>
  <si>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</si>
  <si>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</si>
  <si>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</si>
  <si>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</si>
  <si>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</si>
  <si>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</si>
  <si>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</si>
  <si>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</si>
  <si>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</si>
  <si>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</si>
  <si>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</si>
  <si>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</si>
  <si>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</si>
  <si>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</si>
  <si>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</si>
  <si>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</si>
  <si>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</si>
  <si>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</si>
  <si>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</si>
  <si>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</si>
  <si>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</si>
  <si>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</si>
  <si>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</si>
  <si>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</si>
  <si>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</si>
  <si>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</si>
  <si>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</si>
  <si>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</si>
  <si>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</si>
  <si>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</si>
  <si>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</si>
  <si>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</si>
  <si>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</si>
  <si>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</si>
  <si>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</si>
  <si>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</si>
  <si>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</si>
  <si>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</si>
  <si>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</si>
  <si>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</si>
  <si>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</si>
  <si>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</si>
  <si>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</si>
  <si>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</si>
  <si>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</si>
  <si>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</si>
  <si>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</si>
  <si>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</si>
  <si>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</si>
  <si>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</si>
  <si>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</si>
  <si>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</si>
  <si>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</si>
  <si>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</si>
  <si>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</si>
  <si>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</si>
  <si>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</si>
  <si>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</si>
  <si>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</si>
  <si>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</si>
  <si>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</si>
  <si>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</si>
  <si>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</si>
  <si>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</si>
  <si>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</si>
  <si>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</si>
  <si>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</si>
  <si>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</si>
  <si>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</si>
  <si>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</si>
  <si>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</si>
  <si>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</si>
  <si>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</si>
  <si>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</si>
  <si>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</si>
  <si>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</si>
  <si>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</si>
  <si>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</si>
  <si>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</si>
  <si>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</si>
  <si>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</si>
  <si>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</si>
  <si>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</si>
  <si>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</si>
  <si>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</si>
  <si>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</si>
  <si>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</si>
  <si>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</si>
  <si>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</si>
  <si>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</si>
  <si>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</si>
  <si>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</si>
  <si>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</si>
  <si>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</si>
  <si>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</si>
  <si>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</si>
  <si>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</si>
  <si>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</si>
  <si>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</si>
  <si>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</si>
  <si>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</si>
  <si>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</si>
  <si>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</si>
  <si>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</si>
  <si>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</si>
  <si>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</si>
  <si>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</si>
  <si>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</si>
  <si>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</si>
  <si>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</si>
  <si>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</si>
  <si>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</si>
  <si>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</si>
  <si>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</si>
  <si>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</si>
  <si>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</si>
  <si>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</si>
  <si>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</si>
  <si>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</si>
  <si>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</si>
  <si>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</si>
  <si>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</si>
  <si>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</si>
  <si>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</si>
  <si>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</si>
  <si>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</si>
  <si>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</si>
  <si>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</si>
  <si>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</si>
  <si>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</si>
  <si>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</si>
  <si>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</si>
  <si>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</si>
  <si>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</si>
  <si>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</si>
  <si>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</si>
  <si>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</si>
  <si>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</si>
  <si>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</si>
  <si>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</si>
  <si>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</si>
  <si>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</si>
  <si>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</si>
  <si>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</si>
  <si>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</si>
  <si>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</si>
  <si>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</si>
  <si>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</si>
  <si>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</si>
  <si>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</si>
  <si>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</si>
  <si>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</si>
  <si>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</si>
  <si>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</si>
  <si>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</si>
  <si>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</si>
  <si>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</si>
  <si>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</si>
  <si>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</si>
  <si>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</si>
  <si>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</si>
  <si>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</si>
  <si>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</si>
  <si>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</si>
  <si>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</si>
  <si>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</si>
  <si>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</si>
  <si>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</si>
  <si>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</si>
  <si>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</si>
  <si>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</si>
  <si>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</si>
  <si>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</si>
  <si>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</si>
  <si>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</si>
  <si>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</si>
  <si>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</si>
  <si>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</si>
  <si>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</si>
  <si>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</si>
  <si>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</si>
  <si>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</si>
  <si>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</si>
  <si>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</si>
  <si>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</si>
  <si>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</si>
  <si>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</si>
  <si>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</si>
  <si>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</si>
  <si>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</si>
  <si>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</si>
  <si>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</si>
  <si>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</si>
  <si>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</si>
  <si>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</si>
  <si>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</si>
  <si>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</si>
  <si>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</si>
  <si>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</si>
  <si>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</si>
  <si>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</si>
  <si>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</si>
  <si>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</si>
  <si>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</si>
  <si>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</si>
  <si>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</si>
  <si>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</si>
  <si>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</si>
  <si>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</si>
  <si>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</si>
  <si>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</si>
  <si>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</si>
  <si>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</si>
  <si>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</si>
  <si>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</si>
  <si>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</si>
  <si>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</si>
  <si>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</si>
  <si>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</si>
  <si>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</si>
  <si>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</si>
  <si>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</si>
  <si>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</si>
  <si>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</si>
  <si>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</si>
  <si>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</si>
  <si>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</si>
  <si>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</si>
  <si>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</si>
  <si>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</si>
  <si>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</si>
  <si>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</si>
  <si>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</si>
  <si>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</si>
  <si>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</si>
  <si>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</si>
  <si>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</si>
  <si>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</si>
  <si>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</si>
  <si>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</si>
  <si>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</si>
  <si>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</si>
  <si>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</si>
  <si>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</si>
  <si>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</si>
  <si>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</si>
  <si>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</si>
  <si>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</si>
  <si>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</si>
  <si>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</si>
  <si>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</si>
  <si>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</si>
  <si>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</si>
  <si>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</si>
  <si>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</si>
  <si>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</si>
  <si>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</si>
  <si>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</si>
  <si>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</si>
  <si>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</si>
  <si>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</si>
  <si>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</si>
  <si>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</si>
  <si>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</si>
  <si>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</si>
  <si>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</si>
  <si>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</si>
  <si>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</si>
  <si>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</si>
  <si>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</si>
  <si>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</si>
  <si>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</si>
  <si>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</si>
  <si>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</si>
  <si>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</si>
  <si>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</si>
  <si>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</si>
  <si>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</si>
  <si>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</si>
  <si>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</si>
  <si>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</si>
  <si>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</si>
  <si>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</si>
  <si>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</si>
  <si>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</si>
  <si>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</si>
  <si>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</si>
  <si>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</si>
  <si>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</si>
  <si>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</si>
  <si>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</si>
  <si>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</si>
  <si>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</si>
  <si>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</si>
  <si>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</si>
  <si>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</si>
  <si>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</si>
  <si>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</si>
  <si>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</si>
  <si>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</si>
  <si>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</si>
  <si>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</si>
  <si>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</si>
  <si>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</si>
  <si>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</si>
  <si>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</si>
  <si>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</si>
  <si>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</si>
  <si>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</si>
  <si>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</si>
  <si>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</si>
  <si>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</si>
  <si>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</si>
  <si>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</si>
  <si>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</si>
  <si>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</si>
  <si>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</si>
  <si>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</si>
  <si>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</si>
  <si>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</si>
  <si>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</si>
  <si>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</si>
  <si>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</si>
  <si>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</si>
  <si>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</si>
  <si>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</si>
  <si>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</si>
  <si>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</si>
  <si>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</si>
  <si>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</si>
  <si>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</si>
  <si>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</si>
  <si>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</si>
  <si>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</si>
  <si>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</si>
  <si>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</si>
  <si>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</si>
  <si>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</si>
  <si>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</si>
  <si>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</si>
  <si>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</si>
  <si>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</si>
  <si>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</si>
  <si>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</si>
  <si>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</si>
  <si>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</si>
  <si>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</si>
  <si>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</si>
  <si>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</si>
  <si>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</si>
  <si>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</si>
  <si>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</si>
  <si>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</si>
  <si>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</si>
  <si>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</si>
  <si>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</si>
  <si>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</si>
  <si>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</si>
  <si>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</si>
  <si>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</si>
  <si>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</si>
  <si>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</si>
  <si>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</si>
  <si>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</si>
  <si>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</si>
  <si>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</si>
  <si>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</si>
  <si>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</si>
  <si>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</si>
  <si>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</si>
  <si>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</si>
  <si>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</si>
  <si>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</si>
  <si>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</si>
  <si>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</si>
  <si>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</si>
  <si>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</si>
  <si>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</si>
  <si>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</si>
  <si>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</si>
  <si>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</si>
  <si>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</si>
  <si>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</si>
  <si>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</si>
  <si>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</si>
  <si>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</si>
  <si>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</si>
  <si>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</si>
  <si>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</si>
  <si>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</si>
  <si>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</si>
  <si>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</si>
  <si>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</si>
  <si>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</si>
  <si>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</si>
  <si>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</si>
  <si>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</si>
  <si>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</si>
  <si>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</si>
  <si>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</si>
  <si>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</si>
  <si>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</si>
  <si>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</si>
  <si>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</si>
  <si>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</si>
  <si>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</si>
  <si>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</si>
  <si>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</si>
  <si>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</si>
  <si>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</si>
  <si>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</si>
  <si>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</si>
  <si>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</si>
  <si>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</si>
  <si>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</si>
  <si>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</si>
  <si>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</si>
  <si>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</si>
  <si>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</si>
  <si>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</si>
  <si>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</si>
  <si>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</si>
  <si>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</si>
  <si>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</si>
  <si>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</si>
  <si>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</si>
  <si>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</si>
  <si>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</si>
  <si>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</si>
  <si>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</si>
  <si>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</si>
  <si>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</si>
  <si>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</si>
  <si>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</si>
  <si>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</si>
  <si>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</si>
  <si>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</si>
  <si>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</si>
  <si>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</si>
  <si>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</si>
  <si>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</si>
  <si>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</si>
  <si>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</si>
  <si>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</si>
  <si>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</si>
  <si>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</si>
  <si>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</si>
  <si>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</si>
  <si>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</si>
  <si>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</si>
  <si>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</si>
  <si>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</si>
  <si>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</si>
  <si>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</si>
  <si>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</si>
  <si>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</si>
  <si>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</si>
  <si>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</si>
  <si>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</si>
  <si>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</si>
  <si>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</si>
  <si>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</si>
  <si>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</si>
  <si>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</si>
  <si>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</si>
  <si>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</si>
  <si>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</si>
  <si>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</si>
  <si>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</si>
  <si>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</si>
  <si>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</si>
  <si>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</si>
  <si>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</si>
  <si>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</si>
  <si>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</si>
  <si>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</si>
  <si>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</si>
  <si>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</si>
  <si>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</si>
  <si>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</si>
  <si>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</si>
  <si>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</si>
  <si>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</si>
  <si>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</si>
  <si>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</si>
  <si>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</si>
  <si>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</si>
  <si>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</si>
  <si>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</si>
  <si>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</si>
  <si>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</si>
  <si>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</si>
  <si>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</si>
  <si>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</si>
  <si>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</si>
  <si>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</si>
  <si>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</si>
  <si>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</si>
  <si>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</si>
  <si>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</si>
  <si>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</si>
  <si>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</si>
  <si>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</si>
  <si>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</si>
  <si>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</si>
  <si>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</si>
  <si>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</si>
  <si>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</si>
  <si>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</si>
  <si>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</si>
  <si>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</si>
  <si>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</si>
  <si>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</si>
  <si>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</si>
  <si>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</si>
  <si>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</si>
  <si>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</si>
  <si>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</si>
  <si>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</si>
  <si>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</si>
  <si>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</si>
  <si>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</si>
  <si>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</si>
  <si>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</si>
  <si>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</si>
  <si>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</si>
  <si>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</si>
  <si>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</si>
  <si>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</si>
  <si>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</si>
  <si>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</si>
  <si>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</si>
  <si>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</si>
  <si>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</si>
  <si>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</si>
  <si>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</si>
  <si>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</si>
  <si>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</si>
  <si>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</si>
  <si>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</si>
  <si>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</si>
  <si>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</si>
  <si>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</si>
  <si>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</si>
  <si>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</si>
  <si>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</si>
  <si>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</si>
  <si>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</si>
  <si>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</si>
  <si>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</si>
  <si>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</si>
  <si>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</si>
  <si>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</si>
  <si>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</si>
  <si>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</si>
  <si>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</si>
  <si>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</si>
  <si>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</si>
  <si>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</si>
  <si>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</si>
  <si>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</si>
  <si>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</si>
  <si>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</si>
  <si>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</si>
  <si>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</si>
  <si>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</si>
  <si>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</si>
  <si>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</si>
  <si>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</si>
  <si>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</si>
  <si>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</si>
  <si>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</si>
  <si>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</si>
  <si>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</si>
  <si>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</si>
  <si>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</si>
  <si>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</si>
  <si>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</si>
  <si>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</si>
  <si>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</si>
  <si>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</si>
  <si>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</si>
  <si>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</si>
  <si>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</si>
  <si>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</si>
  <si>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</si>
  <si>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</si>
  <si>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</si>
  <si>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</si>
  <si>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</si>
  <si>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</si>
  <si>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</si>
  <si>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</si>
  <si>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</si>
  <si>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</si>
  <si>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</si>
  <si>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</si>
  <si>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</si>
  <si>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</si>
  <si>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</si>
  <si>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</si>
  <si>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</si>
  <si>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</si>
  <si>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</si>
  <si>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</si>
  <si>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</si>
  <si>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</si>
  <si>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</si>
  <si>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</si>
  <si>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</si>
  <si>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</si>
  <si>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</si>
  <si>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</si>
  <si>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</si>
  <si>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</si>
  <si>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</si>
  <si>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</si>
  <si>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</si>
  <si>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</si>
  <si>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</si>
  <si>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</si>
  <si>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</si>
  <si>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</si>
  <si>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</si>
  <si>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</si>
  <si>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</si>
  <si>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</si>
  <si>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</si>
  <si>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</si>
  <si>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</si>
  <si>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</si>
  <si>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</si>
  <si>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</si>
  <si>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</si>
  <si>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</si>
  <si>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</si>
  <si>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</si>
  <si>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</si>
  <si>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</si>
  <si>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</si>
  <si>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</si>
  <si>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</si>
  <si>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</si>
  <si>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</si>
  <si>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</si>
  <si>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</si>
  <si>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</si>
  <si>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</si>
  <si>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</si>
  <si>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</si>
  <si>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</si>
  <si>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</si>
  <si>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</si>
  <si>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</si>
  <si>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</si>
  <si>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</si>
  <si>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</si>
  <si>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</si>
  <si>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</si>
  <si>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</si>
  <si>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</si>
  <si>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</si>
  <si>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</si>
  <si>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</si>
  <si>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</si>
  <si>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</si>
  <si>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</si>
  <si>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</si>
  <si>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</si>
  <si>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</si>
  <si>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</si>
  <si>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</si>
  <si>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</si>
  <si>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</si>
  <si>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</si>
  <si>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</si>
  <si>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</si>
  <si>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</si>
  <si>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</si>
  <si>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</si>
  <si>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</si>
  <si>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</si>
  <si>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</si>
  <si>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</si>
  <si>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</si>
  <si>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</si>
  <si>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</si>
  <si>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</si>
  <si>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</si>
  <si>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</si>
  <si>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</si>
  <si>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</si>
  <si>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</si>
  <si>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</si>
  <si>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</si>
  <si>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</si>
  <si>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</si>
  <si>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</si>
  <si>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</si>
  <si>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</si>
  <si>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</si>
  <si>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</si>
  <si>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</si>
  <si>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</si>
  <si>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</si>
  <si>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</si>
  <si>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</si>
  <si>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</si>
  <si>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</si>
  <si>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</si>
  <si>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</si>
  <si>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</si>
  <si>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</si>
  <si>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</si>
  <si>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</si>
  <si>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</si>
  <si>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</si>
  <si>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</si>
  <si>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</si>
  <si>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</si>
  <si>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</si>
  <si>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</si>
  <si>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</si>
  <si>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</si>
  <si>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</si>
  <si>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</si>
  <si>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</si>
  <si>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</si>
  <si>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</si>
  <si>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</si>
  <si>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</si>
  <si>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</si>
  <si>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</si>
  <si>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</si>
  <si>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</si>
  <si>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</si>
  <si>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</si>
  <si>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</si>
  <si>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</si>
  <si>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</si>
  <si>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</si>
  <si>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</si>
  <si>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</si>
  <si>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</si>
  <si>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</si>
  <si>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</si>
  <si>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</si>
  <si>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</si>
  <si>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</si>
  <si>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</si>
  <si>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</si>
  <si>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</si>
  <si>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</si>
  <si>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</si>
  <si>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</si>
  <si>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</si>
  <si>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</si>
  <si>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</si>
  <si>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</si>
  <si>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</si>
  <si>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</si>
  <si>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</si>
  <si>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</si>
  <si>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</si>
  <si>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</si>
  <si>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</si>
  <si>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</si>
  <si>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</si>
  <si>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</si>
  <si>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</si>
  <si>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</si>
  <si>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</si>
  <si>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</si>
  <si>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</si>
  <si>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</si>
  <si>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</si>
  <si>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</si>
  <si>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</si>
  <si>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</si>
  <si>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</si>
  <si>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</si>
  <si>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</si>
  <si>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</si>
  <si>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</si>
  <si>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</si>
  <si>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</si>
  <si>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</si>
  <si>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</si>
  <si>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</si>
  <si>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</si>
  <si>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</si>
  <si>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</si>
  <si>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</si>
  <si>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</si>
  <si>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</si>
  <si>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</si>
  <si>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</si>
  <si>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</si>
  <si>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</si>
  <si>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</si>
  <si>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</si>
  <si>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</si>
  <si>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</si>
  <si>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</si>
  <si>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</si>
  <si>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</si>
  <si>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</si>
  <si>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</si>
  <si>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</si>
  <si>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</si>
  <si>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</si>
  <si>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</si>
  <si>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</si>
  <si>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</si>
  <si>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</si>
  <si>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</si>
  <si>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</si>
  <si>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</si>
  <si>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</si>
  <si>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</si>
  <si>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</si>
  <si>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</si>
  <si>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</si>
  <si>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</si>
  <si>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</si>
  <si>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</si>
  <si>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</si>
  <si>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</si>
  <si>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</si>
  <si>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</si>
  <si>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</si>
  <si>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</si>
  <si>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</si>
  <si>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</si>
  <si>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</si>
  <si>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</si>
  <si>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</si>
  <si>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</si>
  <si>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</si>
  <si>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</si>
  <si>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</si>
  <si>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</si>
  <si>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</si>
  <si>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</si>
  <si>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</si>
  <si>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</si>
  <si>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</si>
  <si>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</si>
  <si>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</si>
  <si>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</si>
  <si>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</si>
  <si>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</si>
  <si>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</si>
  <si>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</si>
  <si>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</si>
  <si>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</si>
  <si>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</si>
  <si>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</si>
  <si>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</si>
  <si>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</si>
  <si>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</si>
  <si>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</si>
  <si>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</si>
  <si>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</si>
  <si>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</si>
  <si>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</si>
  <si>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</si>
  <si>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</si>
  <si>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</si>
  <si>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</si>
  <si>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</si>
  <si>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</si>
  <si>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</si>
  <si>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</si>
  <si>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</si>
  <si>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</si>
  <si>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</si>
  <si>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</si>
  <si>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</si>
  <si>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</si>
  <si>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</si>
  <si>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</si>
  <si>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</si>
  <si>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</si>
  <si>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</si>
  <si>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</si>
  <si>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</si>
  <si>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</si>
  <si>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</si>
  <si>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</si>
  <si>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</si>
  <si>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</si>
  <si>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</si>
  <si>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</si>
  <si>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</si>
  <si>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</si>
  <si>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</si>
  <si>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</si>
  <si>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</si>
  <si>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</si>
  <si>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</si>
  <si>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</si>
  <si>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</si>
  <si>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</si>
  <si>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</si>
  <si>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</si>
  <si>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</si>
  <si>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</si>
  <si>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</si>
  <si>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</si>
  <si>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</si>
  <si>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</si>
  <si>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</si>
  <si>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</si>
  <si>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</si>
  <si>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</si>
  <si>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</si>
  <si>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</si>
  <si>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</si>
  <si>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</si>
  <si>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</si>
  <si>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</si>
  <si>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</si>
  <si>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</si>
  <si>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</si>
  <si>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</si>
  <si>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</si>
  <si>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</si>
  <si>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</si>
  <si>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</si>
  <si>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</si>
  <si>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</si>
  <si>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</si>
  <si>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</si>
  <si>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</si>
  <si>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</si>
  <si>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</si>
  <si>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</si>
  <si>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</si>
  <si>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</si>
  <si>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</si>
  <si>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</si>
  <si>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</si>
  <si>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</si>
  <si>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</si>
  <si>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</si>
  <si>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</si>
  <si>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</si>
  <si>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</si>
  <si>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</si>
  <si>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</si>
  <si>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</si>
  <si>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</si>
  <si>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</si>
  <si>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</si>
  <si>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</si>
  <si>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</si>
  <si>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</si>
  <si>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</si>
  <si>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</si>
  <si>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</si>
  <si>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</si>
  <si>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</si>
  <si>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</si>
  <si>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</si>
  <si>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</si>
  <si>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</si>
  <si>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</si>
  <si>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</si>
  <si>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</si>
  <si>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</si>
  <si>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</si>
  <si>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</si>
  <si>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</si>
  <si>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</si>
  <si>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</si>
  <si>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</si>
  <si>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</si>
  <si>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</si>
  <si>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</si>
  <si>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</si>
  <si>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</si>
  <si>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</si>
  <si>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</si>
  <si>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</si>
  <si>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</si>
  <si>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</si>
  <si>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</si>
  <si>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</si>
  <si>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</si>
  <si>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</si>
  <si>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</si>
  <si>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</si>
  <si>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</si>
  <si>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</si>
  <si>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</si>
  <si>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</si>
  <si>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</si>
  <si>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</si>
  <si>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</si>
  <si>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</si>
  <si>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</si>
  <si>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</si>
  <si>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</si>
  <si>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</si>
  <si>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</si>
  <si>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</si>
  <si>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</si>
  <si>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</si>
  <si>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</si>
  <si>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</si>
  <si>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</si>
  <si>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</si>
  <si>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</si>
  <si>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</si>
  <si>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</si>
  <si>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</si>
  <si>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</si>
  <si>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</si>
  <si>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</si>
  <si>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</si>
  <si>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</si>
  <si>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</si>
  <si>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</si>
  <si>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</si>
  <si>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</si>
  <si>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</si>
  <si>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</si>
  <si>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</si>
  <si>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</si>
  <si>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</si>
  <si>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</si>
  <si>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</si>
  <si>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</si>
  <si>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</si>
  <si>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</si>
  <si>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</si>
  <si>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</si>
  <si>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</si>
  <si>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</si>
  <si>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</si>
  <si>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</si>
  <si>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</si>
  <si>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</si>
  <si>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</si>
  <si>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</si>
  <si>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</si>
  <si>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</si>
  <si>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</si>
  <si>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</si>
  <si>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</si>
  <si>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</si>
  <si>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</si>
  <si>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</si>
  <si>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</si>
  <si>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</si>
  <si>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</si>
  <si>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</si>
  <si>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</si>
  <si>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</si>
  <si>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</si>
  <si>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</si>
  <si>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</si>
  <si>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</si>
  <si>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</si>
  <si>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</si>
  <si>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</si>
  <si>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</si>
  <si>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</si>
  <si>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</si>
  <si>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</si>
  <si>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</si>
  <si>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</si>
  <si>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</si>
  <si>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</si>
  <si>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</si>
  <si>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</si>
  <si>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</si>
  <si>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</si>
  <si>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</si>
  <si>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</si>
  <si>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</si>
  <si>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</si>
  <si>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</si>
  <si>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</si>
  <si>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</si>
  <si>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</si>
  <si>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</si>
  <si>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</si>
  <si>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</si>
  <si>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</si>
  <si>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</si>
  <si>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</si>
  <si>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</si>
  <si>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</si>
  <si>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</si>
  <si>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</si>
  <si>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</si>
  <si>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</si>
  <si>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</si>
  <si>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</si>
  <si>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</si>
  <si>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</si>
  <si>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</si>
  <si>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</si>
  <si>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</si>
  <si>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</si>
  <si>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</si>
  <si>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</si>
  <si>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</si>
  <si>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</si>
  <si>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</si>
  <si>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</si>
  <si>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</si>
  <si>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</si>
  <si>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</si>
  <si>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</si>
  <si>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</si>
  <si>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</si>
  <si>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</si>
  <si>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</si>
  <si>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</si>
  <si>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</si>
  <si>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</si>
  <si>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</si>
  <si>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</si>
  <si>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</si>
  <si>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</si>
  <si>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</si>
  <si>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</si>
  <si>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</si>
  <si>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</si>
  <si>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</si>
  <si>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</si>
  <si>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</si>
  <si>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</si>
  <si>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</si>
  <si>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</si>
  <si>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</si>
  <si>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</si>
  <si>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</si>
  <si>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</si>
  <si>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</si>
  <si>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</si>
  <si>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</si>
  <si>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</si>
  <si>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</si>
  <si>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</si>
  <si>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</si>
  <si>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</si>
  <si>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</si>
  <si>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</si>
  <si>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</si>
  <si>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</si>
  <si>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</si>
  <si>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</si>
  <si>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</si>
  <si>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</si>
  <si>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</si>
  <si>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</si>
  <si>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</si>
  <si>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</si>
  <si>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</si>
  <si>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</si>
  <si>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</si>
  <si>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</si>
  <si>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</si>
  <si>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</si>
  <si>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</si>
  <si>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</si>
  <si>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</si>
  <si>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</si>
  <si>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</si>
  <si>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</si>
  <si>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</si>
  <si>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</si>
  <si>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</si>
  <si>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</si>
  <si>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</si>
  <si>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</si>
  <si>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</si>
  <si>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</si>
  <si>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</si>
  <si>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</si>
  <si>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</si>
  <si>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</si>
  <si>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</si>
  <si>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</si>
  <si>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</si>
  <si>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</si>
  <si>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</si>
  <si>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</si>
  <si>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</si>
  <si>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</si>
  <si>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</si>
  <si>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</si>
  <si>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</si>
  <si>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</si>
  <si>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</si>
  <si>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</si>
  <si>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</si>
  <si>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</si>
  <si>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</si>
  <si>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</si>
  <si>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</si>
  <si>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</si>
  <si>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</si>
  <si>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</si>
  <si>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</si>
  <si>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</si>
  <si>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</si>
  <si>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</si>
  <si>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</si>
  <si>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</si>
  <si>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</si>
  <si>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</si>
  <si>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</si>
  <si>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</si>
  <si>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</si>
  <si>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</si>
  <si>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</si>
  <si>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</si>
  <si>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</si>
  <si>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</si>
  <si>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</si>
  <si>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</si>
  <si>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</si>
  <si>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</si>
  <si>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</si>
  <si>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</si>
  <si>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</si>
  <si>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</si>
  <si>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</si>
  <si>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</si>
  <si>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</si>
  <si>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</si>
  <si>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</si>
  <si>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</si>
  <si>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</si>
  <si>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</si>
  <si>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</si>
  <si>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</si>
  <si>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</si>
  <si>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</si>
  <si>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</si>
  <si>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</si>
  <si>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</si>
  <si>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</si>
  <si>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</si>
  <si>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</si>
  <si>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</si>
  <si>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</si>
  <si>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</si>
  <si>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</si>
  <si>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</si>
  <si>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</si>
  <si>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</si>
  <si>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</si>
  <si>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</si>
  <si>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</si>
  <si>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</si>
  <si>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</si>
  <si>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</si>
  <si>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</si>
  <si>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</si>
  <si>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</si>
  <si>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</si>
  <si>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</si>
  <si>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</si>
  <si>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</si>
  <si>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</si>
  <si>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</si>
  <si>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</si>
  <si>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</si>
  <si>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</si>
  <si>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</si>
  <si>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</si>
  <si>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</si>
  <si>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</si>
  <si>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</si>
  <si>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</si>
  <si>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</si>
  <si>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</si>
  <si>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</si>
  <si>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</si>
  <si>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</si>
  <si>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</si>
  <si>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</si>
  <si>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</si>
  <si>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</si>
  <si>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</si>
  <si>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</si>
  <si>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</si>
  <si>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</si>
  <si>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</si>
  <si>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</si>
  <si>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</si>
  <si>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</si>
  <si>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</si>
  <si>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</si>
  <si>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</si>
  <si>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</si>
  <si>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</si>
  <si>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</si>
  <si>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</si>
  <si>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</si>
  <si>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</si>
  <si>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</si>
  <si>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</si>
  <si>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</si>
  <si>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</si>
  <si>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</si>
  <si>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</si>
  <si>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</si>
  <si>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</si>
  <si>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</si>
  <si>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</si>
  <si>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</si>
  <si>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</si>
  <si>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</si>
  <si>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</si>
  <si>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</si>
  <si>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</si>
  <si>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</si>
  <si>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</si>
  <si>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</si>
  <si>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</si>
  <si>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</si>
  <si>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</si>
  <si>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</si>
  <si>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</si>
  <si>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</si>
  <si>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</si>
  <si>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</si>
  <si>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</si>
  <si>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</si>
  <si>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</si>
  <si>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</si>
  <si>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</si>
  <si>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</si>
  <si>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</si>
  <si>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</si>
  <si>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</si>
  <si>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</si>
  <si>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</si>
  <si>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</si>
  <si>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</si>
  <si>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</si>
  <si>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</si>
  <si>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</si>
  <si>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</si>
  <si>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</si>
  <si>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</si>
  <si>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</si>
  <si>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</si>
  <si>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</si>
  <si>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</si>
  <si>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</si>
  <si>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</si>
  <si>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</si>
  <si>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</si>
  <si>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</si>
  <si>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</si>
  <si>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</si>
  <si>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</si>
  <si>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</si>
  <si>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</si>
  <si>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</si>
  <si>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</si>
  <si>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</si>
  <si>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</si>
  <si>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</si>
  <si>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</si>
  <si>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</si>
  <si>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</si>
  <si>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</si>
  <si>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</si>
  <si>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</si>
  <si>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</si>
  <si>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</si>
  <si>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</si>
  <si>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</si>
  <si>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</si>
  <si>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</si>
  <si>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</si>
  <si>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</si>
  <si>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</si>
  <si>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</si>
  <si>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</si>
  <si>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</si>
  <si>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</si>
  <si>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</si>
  <si>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</si>
  <si>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</si>
  <si>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</si>
  <si>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</si>
  <si>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</si>
  <si>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</si>
  <si>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</si>
  <si>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</si>
  <si>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</si>
  <si>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</si>
  <si>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</si>
  <si>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</si>
  <si>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</si>
  <si>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</si>
  <si>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</si>
  <si>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</si>
  <si>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</si>
  <si>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</si>
  <si>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</si>
  <si>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</si>
  <si>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</si>
  <si>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</si>
  <si>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</si>
  <si>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</si>
  <si>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</si>
  <si>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</si>
  <si>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</si>
  <si>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</si>
  <si>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</si>
  <si>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</si>
  <si>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</si>
  <si>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</si>
  <si>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</si>
  <si>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</si>
  <si>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</si>
  <si>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</si>
  <si>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</si>
  <si>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</si>
  <si>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</si>
  <si>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</si>
  <si>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</si>
  <si>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</si>
  <si>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</si>
  <si>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</si>
  <si>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</si>
  <si>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</si>
  <si>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</si>
  <si>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</si>
  <si>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</si>
  <si>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</si>
  <si>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</si>
  <si>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</si>
  <si>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</si>
  <si>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</si>
  <si>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</si>
  <si>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</si>
  <si>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</si>
  <si>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</si>
  <si>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</si>
  <si>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</si>
  <si>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</si>
  <si>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</si>
  <si>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</si>
  <si>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</si>
  <si>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</si>
  <si>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</si>
  <si>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</si>
  <si>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</si>
  <si>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</si>
  <si>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</si>
  <si>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</si>
  <si>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</si>
  <si>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</si>
  <si>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</si>
  <si>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</si>
  <si>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</si>
  <si>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</si>
  <si>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</si>
  <si>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</si>
  <si>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</si>
  <si>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</si>
  <si>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</si>
  <si>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</si>
  <si>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</si>
  <si>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</si>
  <si>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</si>
  <si>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</si>
  <si>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</si>
  <si>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</si>
  <si>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</si>
  <si>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</si>
  <si>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</si>
  <si>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</si>
  <si>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</si>
  <si>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</si>
  <si>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</si>
  <si>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</si>
  <si>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</si>
  <si>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</si>
  <si>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</si>
  <si>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</si>
  <si>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</si>
  <si>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</si>
  <si>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</si>
  <si>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</si>
  <si>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</si>
  <si>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</si>
  <si>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</si>
  <si>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</si>
  <si>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</si>
  <si>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</si>
  <si>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</si>
  <si>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</si>
  <si>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</si>
  <si>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</si>
  <si>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</si>
  <si>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</si>
  <si>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</si>
  <si>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</si>
  <si>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</si>
  <si>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</si>
  <si>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</si>
  <si>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</si>
  <si>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</si>
  <si>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</si>
  <si>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</si>
  <si>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</si>
  <si>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</si>
  <si>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</si>
  <si>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</si>
  <si>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</si>
  <si>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</si>
  <si>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</si>
  <si>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</si>
  <si>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</si>
  <si>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</si>
  <si>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</si>
  <si>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</si>
  <si>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</si>
  <si>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</si>
  <si>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</si>
  <si>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</si>
  <si>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</si>
  <si>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</si>
  <si>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</si>
  <si>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</si>
  <si>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</si>
  <si>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</si>
  <si>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</si>
  <si>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</si>
  <si>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</si>
  <si>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</si>
  <si>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</si>
  <si>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</si>
  <si>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</si>
  <si>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</si>
  <si>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</si>
  <si>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</si>
  <si>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</si>
  <si>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</si>
  <si>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</si>
  <si>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</si>
  <si>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</si>
  <si>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</si>
  <si>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</si>
  <si>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</si>
  <si>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</si>
  <si>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</si>
  <si>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</si>
  <si>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</si>
  <si>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</si>
  <si>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</si>
  <si>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</si>
  <si>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</si>
  <si>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</si>
  <si>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</si>
  <si>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</si>
  <si>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</si>
  <si>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</si>
  <si>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</si>
  <si>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</si>
  <si>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</si>
  <si>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</si>
  <si>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</si>
  <si>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</si>
  <si>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</si>
  <si>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</si>
  <si>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</si>
  <si>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</si>
  <si>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</si>
  <si>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</si>
  <si>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</si>
  <si>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</si>
  <si>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</si>
  <si>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</si>
  <si>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</si>
  <si>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</si>
  <si>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</si>
  <si>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</si>
  <si>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</si>
  <si>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</si>
  <si>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</si>
  <si>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</si>
  <si>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</si>
  <si>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</si>
  <si>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</si>
  <si>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</si>
  <si>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</si>
  <si>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</si>
  <si>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</si>
  <si>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</si>
  <si>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</si>
  <si>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</si>
  <si>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</si>
  <si>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</si>
  <si>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</si>
  <si>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</si>
  <si>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</si>
  <si>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</si>
  <si>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</si>
  <si>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</si>
  <si>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</si>
  <si>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</si>
  <si>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</si>
  <si>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</si>
  <si>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</si>
  <si>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</si>
  <si>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</si>
  <si>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</si>
  <si>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</si>
  <si>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</si>
  <si>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</si>
  <si>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</si>
  <si>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</si>
  <si>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</si>
  <si>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</si>
  <si>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</si>
  <si>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</si>
  <si>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</si>
  <si>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</si>
  <si>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</si>
  <si>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</si>
  <si>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</si>
  <si>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</si>
  <si>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</si>
  <si>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</si>
  <si>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</si>
  <si>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</si>
  <si>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</si>
  <si>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</si>
  <si>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</si>
  <si>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</si>
  <si>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</si>
  <si>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</si>
  <si>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</si>
  <si>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</si>
  <si>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</si>
  <si>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</si>
  <si>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</si>
  <si>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</si>
  <si>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</si>
  <si>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</si>
  <si>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</si>
  <si>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</si>
  <si>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</si>
  <si>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</si>
  <si>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</si>
  <si>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</si>
  <si>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</si>
  <si>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</si>
  <si>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</si>
  <si>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</si>
  <si>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</si>
  <si>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</si>
  <si>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</si>
  <si>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</si>
  <si>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</si>
  <si>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</si>
  <si>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</si>
  <si>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</si>
  <si>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</si>
  <si>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</si>
  <si>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</si>
  <si>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</si>
  <si>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</si>
  <si>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</si>
  <si>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</si>
  <si>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</si>
  <si>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</si>
  <si>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</si>
  <si>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</si>
  <si>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</si>
  <si>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</si>
  <si>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</si>
  <si>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</si>
  <si>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</si>
  <si>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</si>
  <si>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</si>
  <si>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</si>
  <si>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</si>
  <si>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</si>
  <si>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</si>
  <si>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</si>
  <si>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</si>
  <si>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</si>
  <si>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</si>
  <si>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</si>
  <si>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</si>
  <si>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</si>
  <si>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</si>
  <si>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</si>
  <si>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</si>
  <si>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</si>
  <si>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</si>
  <si>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</si>
  <si>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</si>
  <si>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</si>
  <si>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</si>
  <si>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</si>
  <si>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</si>
  <si>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</si>
  <si>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</si>
  <si>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</si>
  <si>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</si>
  <si>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</si>
  <si>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</si>
  <si>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</si>
  <si>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</si>
  <si>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</si>
  <si>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</si>
  <si>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</si>
  <si>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</si>
  <si>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</si>
  <si>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</si>
  <si>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</si>
  <si>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</si>
  <si>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</si>
  <si>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</si>
  <si>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</si>
  <si>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</si>
  <si>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</si>
  <si>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</si>
  <si>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</si>
  <si>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</si>
  <si>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</si>
  <si>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</si>
  <si>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</si>
  <si>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</si>
  <si>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</si>
  <si>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</si>
  <si>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</si>
  <si>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</si>
  <si>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</si>
  <si>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</si>
  <si>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</si>
  <si>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</si>
  <si>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</si>
  <si>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</si>
  <si>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</si>
  <si>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</si>
  <si>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</si>
  <si>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</si>
  <si>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</si>
  <si>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</si>
  <si>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</si>
  <si>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</si>
  <si>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</si>
  <si>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</si>
  <si>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</si>
  <si>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</si>
  <si>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</si>
  <si>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</si>
  <si>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</si>
  <si>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</si>
  <si>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</si>
  <si>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</si>
  <si>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</si>
  <si>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</si>
  <si>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</si>
  <si>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</si>
  <si>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</si>
  <si>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</si>
  <si>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</si>
  <si>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</si>
  <si>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</si>
  <si>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</si>
  <si>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</si>
  <si>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</si>
  <si>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</si>
  <si>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</si>
  <si>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</si>
  <si>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</si>
  <si>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</si>
  <si>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</si>
  <si>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</si>
  <si>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</si>
  <si>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</si>
  <si>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</si>
  <si>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</si>
  <si>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</si>
  <si>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</si>
  <si>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</si>
  <si>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</si>
  <si>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</si>
  <si>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</si>
  <si>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</si>
  <si>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</si>
  <si>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</si>
  <si>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</si>
  <si>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</si>
  <si>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</si>
  <si>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</si>
  <si>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</si>
  <si>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</si>
  <si>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</si>
  <si>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</si>
  <si>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</si>
  <si>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</si>
  <si>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</si>
  <si>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</si>
  <si>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</si>
  <si>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</si>
  <si>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</si>
  <si>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</si>
  <si>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</si>
  <si>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</si>
  <si>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</si>
  <si>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</si>
  <si>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</si>
  <si>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</si>
  <si>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</si>
  <si>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</si>
  <si>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</si>
  <si>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</si>
  <si>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</si>
  <si>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</si>
  <si>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</si>
  <si>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</si>
  <si>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</si>
  <si>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</si>
  <si>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</si>
  <si>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</si>
  <si>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</si>
  <si>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</si>
  <si>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</si>
  <si>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</si>
  <si>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</si>
  <si>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</si>
  <si>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</si>
  <si>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</si>
  <si>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</si>
  <si>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</si>
  <si>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</si>
  <si>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</si>
  <si>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</si>
  <si>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</si>
  <si>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</si>
  <si>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</si>
  <si>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</si>
  <si>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</si>
  <si>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</si>
  <si>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</si>
  <si>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</si>
  <si>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</si>
  <si>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</si>
  <si>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</si>
  <si>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</si>
  <si>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</si>
  <si>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</si>
  <si>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</si>
  <si>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</si>
  <si>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</si>
  <si>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</si>
  <si>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</si>
  <si>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</si>
  <si>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</si>
  <si>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</si>
  <si>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</si>
  <si>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</si>
  <si>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</si>
  <si>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</si>
  <si>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</si>
  <si>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</si>
  <si>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</si>
  <si>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</si>
  <si>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</si>
  <si>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</si>
  <si>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</si>
  <si>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</si>
  <si>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</si>
  <si>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</si>
  <si>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</si>
  <si>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</si>
  <si>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</si>
  <si>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</si>
  <si>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</si>
  <si>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</si>
  <si>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</si>
  <si>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</si>
  <si>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</si>
  <si>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</si>
  <si>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</si>
  <si>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</si>
  <si>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</si>
  <si>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</si>
  <si>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</si>
  <si>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</si>
  <si>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</si>
  <si>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</si>
  <si>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</si>
  <si>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</si>
  <si>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</si>
  <si>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</si>
  <si>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</si>
  <si>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</si>
  <si>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</si>
  <si>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</si>
  <si>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</si>
  <si>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</si>
  <si>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</si>
  <si>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</si>
  <si>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</si>
  <si>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</si>
  <si>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</si>
  <si>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</si>
  <si>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</si>
  <si>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</si>
  <si>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</si>
  <si>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</si>
  <si>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</si>
  <si>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</si>
  <si>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</si>
  <si>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</si>
  <si>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</si>
  <si>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</si>
  <si>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</si>
  <si>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</si>
  <si>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</si>
  <si>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</si>
  <si>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</si>
  <si>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</si>
  <si>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</si>
  <si>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</si>
  <si>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</si>
  <si>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</si>
  <si>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</si>
  <si>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</si>
  <si>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</si>
  <si>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</si>
  <si>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</si>
  <si>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</si>
  <si>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</si>
  <si>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</si>
  <si>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</si>
  <si>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</si>
  <si>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</si>
  <si>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</si>
  <si>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</si>
  <si>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</si>
  <si>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</si>
  <si>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</si>
  <si>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</si>
  <si>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</si>
  <si>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</si>
  <si>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</si>
  <si>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</si>
  <si>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</si>
  <si>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</si>
  <si>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</si>
  <si>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</si>
  <si>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</si>
  <si>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</si>
  <si>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</si>
  <si>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</si>
  <si>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</si>
  <si>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</si>
  <si>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</si>
  <si>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</si>
  <si>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</si>
  <si>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</si>
  <si>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</si>
  <si>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</si>
  <si>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</si>
  <si>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</si>
  <si>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</si>
  <si>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</si>
  <si>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</si>
  <si>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</si>
  <si>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</si>
  <si>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</si>
  <si>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</si>
  <si>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</si>
  <si>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</si>
  <si>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</si>
  <si>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</si>
  <si>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</si>
  <si>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</si>
  <si>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</si>
  <si>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</si>
  <si>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</si>
  <si>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</si>
  <si>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</si>
  <si>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</si>
  <si>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</si>
  <si>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</si>
  <si>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</si>
  <si>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</si>
  <si>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</si>
  <si>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</si>
  <si>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</si>
  <si>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</si>
  <si>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</si>
  <si>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</si>
  <si>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</si>
  <si>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</si>
  <si>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</si>
  <si>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</si>
  <si>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</si>
  <si>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</si>
  <si>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</si>
  <si>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</si>
  <si>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</si>
  <si>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</si>
  <si>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</si>
  <si>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</si>
  <si>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</si>
  <si>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</si>
  <si>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</si>
  <si>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</si>
  <si>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</si>
  <si>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</si>
  <si>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</si>
  <si>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</si>
  <si>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</si>
  <si>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</si>
  <si>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</si>
  <si>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</si>
  <si>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</si>
  <si>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</si>
  <si>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</si>
  <si>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</si>
  <si>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</si>
  <si>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</si>
  <si>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</si>
  <si>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</si>
  <si>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</si>
  <si>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</si>
  <si>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</si>
  <si>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</si>
  <si>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</si>
  <si>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</si>
  <si>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</si>
  <si>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</si>
  <si>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</si>
  <si>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</si>
  <si>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</si>
  <si>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</si>
  <si>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</si>
  <si>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</si>
  <si>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</si>
  <si>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</si>
  <si>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</si>
  <si>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</si>
  <si>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</si>
  <si>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</si>
  <si>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</si>
  <si>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</si>
  <si>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</si>
  <si>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</si>
  <si>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</si>
  <si>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</si>
  <si>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</si>
  <si>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</si>
  <si>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</si>
  <si>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</si>
  <si>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</si>
  <si>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</si>
  <si>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</si>
  <si>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</si>
  <si>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</si>
  <si>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</si>
  <si>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</si>
  <si>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</si>
  <si>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</si>
  <si>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</si>
  <si>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</si>
  <si>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</si>
  <si>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</si>
  <si>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</si>
  <si>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</si>
  <si>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</si>
  <si>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</si>
  <si>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</si>
  <si>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</si>
  <si>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</si>
  <si>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</si>
  <si>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</si>
  <si>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</si>
  <si>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</si>
  <si>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</si>
  <si>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</si>
  <si>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</si>
  <si>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</si>
  <si>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</si>
  <si>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</si>
  <si>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</si>
  <si>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</si>
  <si>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</si>
  <si>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</si>
  <si>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</si>
  <si>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</si>
  <si>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</si>
  <si>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</si>
  <si>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</si>
  <si>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</si>
  <si>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</si>
  <si>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</si>
  <si>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</si>
  <si>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</si>
  <si>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</si>
  <si>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</si>
  <si>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</si>
  <si>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</si>
  <si>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</si>
  <si>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</si>
  <si>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</si>
  <si>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</si>
  <si>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</si>
  <si>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</si>
  <si>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</si>
  <si>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</si>
  <si>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</si>
  <si>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</si>
  <si>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</si>
  <si>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</si>
  <si>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</si>
  <si>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</si>
  <si>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</si>
  <si>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</si>
  <si>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</si>
  <si>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</si>
  <si>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</si>
  <si>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</si>
  <si>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</si>
  <si>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</si>
  <si>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</si>
  <si>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</si>
  <si>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</si>
  <si>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</si>
  <si>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</si>
  <si>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</si>
  <si>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</si>
  <si>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</si>
  <si>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</si>
  <si>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</si>
  <si>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</si>
  <si>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</si>
  <si>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</si>
  <si>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</si>
  <si>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</si>
  <si>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</si>
  <si>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</si>
  <si>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</si>
  <si>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</si>
  <si>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</si>
  <si>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</si>
  <si>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</si>
  <si>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</si>
  <si>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</si>
  <si>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</si>
  <si>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</si>
  <si>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</si>
  <si>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</si>
  <si>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</si>
  <si>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</si>
  <si>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</si>
  <si>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</si>
  <si>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</si>
  <si>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</si>
  <si>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</si>
  <si>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</si>
  <si>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</si>
  <si>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</si>
  <si>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</si>
  <si>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</si>
  <si>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</si>
  <si>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</si>
  <si>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</si>
  <si>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</si>
  <si>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</si>
  <si>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</si>
  <si>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</si>
  <si>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</si>
  <si>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</si>
  <si>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</si>
  <si>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</si>
  <si>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</si>
  <si>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</si>
  <si>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</si>
  <si>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</si>
  <si>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</si>
  <si>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</si>
  <si>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</si>
  <si>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</si>
  <si>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</si>
  <si>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</si>
  <si>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</si>
  <si>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</si>
  <si>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</si>
  <si>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</si>
  <si>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</si>
  <si>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</si>
  <si>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</si>
  <si>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</si>
  <si>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</si>
  <si>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</si>
  <si>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</si>
  <si>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</si>
  <si>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</si>
  <si>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</si>
  <si>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</si>
  <si>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</si>
  <si>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</si>
  <si>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</si>
  <si>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</si>
  <si>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</si>
  <si>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</si>
  <si>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</si>
  <si>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</si>
  <si>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</si>
  <si>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</si>
  <si>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</si>
  <si>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</si>
  <si>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</si>
  <si>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</si>
  <si>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</si>
  <si>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</si>
  <si>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</si>
  <si>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</si>
  <si>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</si>
  <si>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</si>
  <si>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</si>
  <si>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</si>
  <si>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</si>
  <si>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</si>
  <si>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</si>
  <si>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</si>
  <si>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</si>
  <si>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</si>
  <si>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</si>
  <si>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</si>
  <si>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</si>
  <si>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</si>
  <si>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</si>
  <si>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</si>
  <si>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</si>
  <si>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</si>
  <si>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</si>
  <si>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</si>
  <si>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</si>
  <si>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</si>
  <si>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</si>
  <si>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</si>
  <si>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</si>
  <si>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</si>
  <si>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</si>
  <si>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</si>
  <si>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</si>
  <si>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</si>
  <si>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</si>
  <si>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</si>
  <si>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</si>
  <si>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</si>
  <si>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</si>
  <si>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</si>
  <si>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</si>
  <si>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</si>
  <si>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</si>
  <si>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</si>
  <si>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</si>
  <si>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</si>
  <si>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</si>
  <si>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</si>
  <si>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</si>
  <si>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</si>
  <si>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</si>
  <si>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</si>
  <si>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</si>
  <si>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</si>
  <si>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</si>
  <si>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</si>
  <si>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</si>
  <si>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</si>
  <si>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</si>
  <si>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</si>
  <si>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</si>
  <si>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</si>
  <si>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</si>
  <si>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</si>
  <si>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</si>
  <si>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</si>
  <si>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</si>
  <si>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</si>
  <si>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</si>
  <si>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</si>
  <si>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</si>
  <si>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</si>
  <si>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</si>
  <si>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</si>
  <si>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</si>
  <si>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</si>
  <si>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</si>
  <si>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</si>
  <si>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</si>
  <si>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</si>
  <si>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</si>
  <si>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</si>
  <si>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</si>
  <si>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</si>
  <si>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</si>
  <si>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</si>
  <si>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</si>
  <si>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</si>
  <si>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</si>
  <si>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</si>
  <si>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</si>
  <si>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</si>
  <si>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</si>
  <si>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</si>
  <si>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</si>
  <si>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</si>
  <si>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</si>
  <si>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</si>
  <si>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</si>
  <si>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</si>
  <si>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</si>
  <si>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</si>
  <si>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</si>
  <si>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</si>
  <si>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</si>
  <si>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</si>
  <si>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</si>
  <si>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</si>
  <si>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</si>
  <si>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</si>
  <si>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</si>
  <si>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</si>
  <si>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</si>
  <si>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</si>
  <si>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</si>
  <si>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</si>
  <si>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</si>
  <si>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</si>
  <si>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</si>
  <si>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</si>
  <si>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</si>
  <si>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</si>
  <si>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</si>
  <si>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</si>
  <si>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</si>
  <si>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</si>
  <si>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</si>
  <si>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</si>
  <si>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</si>
  <si>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</si>
  <si>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</si>
  <si>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</si>
  <si>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</si>
  <si>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</si>
  <si>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</si>
  <si>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</si>
  <si>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</si>
  <si>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</si>
  <si>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</si>
  <si>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</si>
  <si>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</si>
  <si>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</si>
  <si>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</si>
  <si>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</si>
  <si>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</si>
  <si>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</si>
  <si>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</si>
  <si>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</si>
  <si>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</si>
  <si>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</si>
  <si>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</si>
  <si>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</si>
  <si>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</si>
  <si>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</si>
  <si>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</si>
  <si>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</si>
  <si>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</si>
  <si>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</si>
  <si>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</si>
  <si>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</si>
  <si>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</si>
  <si>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</si>
  <si>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</si>
  <si>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</si>
  <si>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</si>
  <si>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</si>
  <si>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</si>
  <si>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</si>
  <si>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</si>
  <si>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</si>
  <si>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</si>
  <si>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</si>
  <si>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</si>
  <si>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</si>
  <si>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</si>
  <si>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</si>
  <si>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</si>
  <si>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</si>
  <si>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</si>
  <si>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</si>
  <si>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</si>
  <si>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</si>
  <si>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</si>
  <si>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</si>
  <si>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</si>
  <si>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</si>
  <si>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</si>
  <si>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</si>
  <si>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</si>
  <si>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</si>
  <si>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</si>
  <si>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</si>
  <si>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</si>
  <si>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</si>
  <si>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</si>
  <si>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</si>
  <si>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</si>
  <si>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</si>
  <si>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</si>
  <si>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</si>
  <si>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</si>
  <si>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</si>
  <si>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</si>
  <si>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</si>
  <si>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</si>
  <si>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</si>
  <si>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</si>
  <si>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</si>
  <si>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</si>
  <si>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</si>
  <si>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</si>
  <si>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</si>
  <si>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</si>
  <si>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</si>
  <si>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</si>
  <si>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</si>
  <si>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</si>
  <si>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</si>
  <si>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</si>
  <si>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</si>
  <si>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</si>
  <si>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</si>
  <si>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</si>
  <si>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</si>
  <si>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</si>
  <si>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</si>
  <si>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</si>
  <si>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</si>
  <si>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</si>
  <si>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</si>
  <si>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</si>
  <si>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</si>
  <si>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</si>
  <si>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</si>
  <si>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</si>
  <si>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</si>
  <si>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</si>
  <si>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</si>
  <si>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</si>
  <si>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</si>
  <si>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</si>
  <si>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</si>
  <si>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</si>
  <si>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</si>
  <si>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</si>
  <si>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</si>
  <si>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</si>
  <si>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</si>
  <si>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</si>
  <si>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</si>
  <si>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</si>
  <si>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</si>
  <si>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</si>
  <si>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</si>
  <si>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</si>
  <si>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</si>
  <si>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</si>
  <si>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</si>
  <si>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</si>
  <si>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</si>
  <si>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</si>
  <si>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</si>
  <si>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</si>
  <si>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</si>
  <si>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</si>
  <si>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</si>
  <si>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</si>
  <si>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</si>
  <si>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</si>
  <si>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</si>
  <si>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</si>
  <si>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</si>
  <si>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</si>
  <si>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</si>
  <si>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</si>
  <si>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</si>
  <si>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</si>
  <si>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</si>
  <si>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</si>
  <si>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</si>
  <si>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</si>
  <si>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</si>
  <si>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</si>
  <si>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</si>
  <si>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</si>
  <si>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</si>
  <si>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</si>
  <si>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</si>
  <si>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</si>
  <si>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</si>
  <si>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</si>
  <si>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</si>
  <si>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</si>
  <si>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</si>
  <si>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</si>
  <si>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</si>
  <si>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</si>
  <si>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</si>
  <si>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</si>
  <si>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</si>
  <si>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</si>
  <si>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</si>
  <si>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</si>
  <si>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</si>
  <si>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</si>
  <si>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</si>
  <si>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</si>
  <si>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</si>
  <si>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</si>
  <si>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</si>
  <si>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</si>
  <si>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</si>
  <si>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</si>
  <si>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</si>
  <si>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</si>
  <si>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</si>
  <si>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</si>
  <si>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</si>
  <si>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</si>
  <si>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</si>
  <si>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</si>
  <si>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</si>
  <si>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</si>
  <si>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</si>
  <si>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</si>
  <si>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</si>
  <si>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</si>
  <si>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</si>
  <si>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</si>
  <si>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</si>
  <si>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</si>
  <si>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</si>
  <si>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</si>
  <si>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</si>
  <si>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</si>
  <si>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</si>
  <si>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</si>
  <si>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</si>
  <si>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</si>
  <si>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</si>
  <si>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</si>
  <si>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</si>
  <si>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</si>
  <si>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</si>
  <si>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</si>
  <si>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</si>
  <si>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</si>
  <si>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</si>
  <si>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</si>
  <si>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</si>
  <si>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</si>
  <si>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</si>
  <si>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</si>
  <si>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</si>
  <si>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</si>
  <si>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</si>
  <si>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</si>
  <si>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</si>
  <si>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</si>
  <si>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</si>
  <si>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</si>
  <si>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</si>
  <si>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</si>
  <si>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</si>
  <si>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</si>
  <si>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</si>
  <si>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</si>
  <si>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</si>
  <si>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</si>
  <si>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</si>
  <si>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</si>
  <si>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</si>
  <si>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</si>
  <si>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</si>
  <si>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</si>
  <si>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</si>
  <si>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</si>
  <si>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</si>
  <si>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</si>
  <si>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</si>
  <si>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</si>
  <si>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</si>
  <si>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</si>
  <si>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</si>
  <si>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</si>
  <si>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</si>
  <si>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</si>
  <si>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</si>
  <si>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</si>
  <si>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</si>
  <si>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</si>
  <si>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</si>
  <si>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</si>
  <si>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</si>
  <si>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</si>
  <si>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</si>
  <si>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</si>
  <si>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</si>
  <si>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</si>
  <si>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</si>
  <si>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</si>
  <si>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</si>
  <si>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</si>
  <si>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</si>
  <si>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</si>
  <si>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</si>
  <si>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</si>
  <si>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</si>
  <si>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</si>
  <si>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</si>
  <si>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</si>
  <si>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</si>
  <si>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</si>
  <si>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</si>
  <si>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</si>
  <si>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</si>
  <si>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</si>
  <si>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</si>
  <si>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</si>
  <si>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</si>
  <si>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</si>
  <si>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</si>
  <si>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</si>
  <si>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</si>
  <si>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</si>
  <si>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</si>
  <si>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</si>
  <si>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</si>
  <si>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</si>
  <si>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</si>
  <si>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</si>
  <si>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</si>
  <si>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</si>
  <si>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</si>
  <si>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</si>
  <si>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</si>
  <si>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</si>
  <si>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</si>
  <si>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</si>
  <si>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</si>
  <si>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</si>
  <si>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</si>
  <si>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</si>
  <si>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</si>
  <si>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</si>
  <si>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</si>
  <si>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</si>
  <si>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</si>
  <si>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</si>
  <si>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</si>
  <si>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</si>
  <si>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</si>
  <si>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</si>
  <si>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</si>
  <si>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</si>
  <si>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</si>
  <si>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</si>
  <si>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</si>
  <si>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</si>
  <si>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</si>
  <si>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</si>
  <si>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</si>
  <si>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</si>
  <si>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</si>
  <si>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</si>
  <si>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</si>
  <si>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</si>
  <si>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</si>
  <si>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</si>
  <si>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</si>
  <si>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</si>
  <si>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</si>
  <si>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</si>
  <si>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</si>
  <si>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</si>
  <si>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</si>
  <si>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</si>
  <si>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</si>
  <si>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</si>
  <si>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</si>
  <si>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</si>
  <si>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</si>
  <si>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</si>
  <si>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</si>
  <si>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</si>
  <si>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</si>
  <si>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</si>
  <si>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</si>
  <si>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</si>
  <si>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</si>
  <si>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</si>
  <si>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</si>
  <si>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</si>
  <si>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</si>
  <si>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</si>
  <si>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</si>
  <si>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</si>
  <si>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</si>
  <si>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</si>
  <si>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</si>
  <si>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</si>
  <si>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</si>
  <si>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</si>
  <si>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</si>
  <si>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</si>
  <si>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</si>
  <si>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</si>
  <si>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</si>
  <si>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</si>
  <si>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</si>
  <si>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</si>
  <si>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</si>
  <si>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</si>
  <si>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</si>
  <si>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</si>
  <si>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</si>
  <si>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</si>
  <si>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</si>
  <si>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</si>
  <si>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</si>
  <si>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</si>
  <si>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</si>
  <si>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</si>
  <si>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</si>
  <si>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</si>
  <si>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</si>
  <si>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</si>
  <si>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</si>
  <si>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</si>
  <si>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</si>
  <si>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</si>
  <si>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</si>
  <si>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</si>
  <si>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</si>
  <si>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</si>
  <si>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</si>
  <si>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</si>
  <si>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</si>
  <si>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</si>
  <si>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</si>
  <si>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</si>
  <si>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</si>
  <si>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</si>
  <si>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</si>
  <si>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</si>
  <si>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</si>
  <si>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</si>
  <si>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</si>
  <si>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</si>
  <si>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</si>
  <si>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</si>
  <si>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</si>
  <si>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</si>
  <si>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</si>
  <si>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</si>
  <si>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</si>
  <si>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</si>
  <si>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</si>
  <si>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</si>
  <si>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</si>
  <si>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</si>
  <si>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</si>
  <si>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</si>
  <si>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</si>
  <si>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</si>
  <si>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</si>
  <si>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</si>
  <si>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</si>
  <si>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</si>
  <si>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</si>
  <si>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</si>
  <si>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</si>
  <si>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</si>
  <si>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</si>
  <si>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</si>
  <si>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</si>
  <si>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</si>
  <si>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</si>
  <si>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</si>
  <si>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</si>
  <si>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</si>
  <si>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</si>
  <si>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</si>
  <si>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</si>
  <si>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</si>
  <si>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</si>
  <si>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</si>
  <si>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</si>
  <si>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</si>
  <si>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</si>
  <si>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</si>
  <si>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</si>
  <si>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</si>
  <si>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</si>
  <si>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</si>
  <si>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</si>
  <si>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</si>
  <si>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</si>
  <si>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</si>
  <si>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</si>
  <si>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</si>
  <si>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</si>
  <si>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</si>
  <si>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</si>
  <si>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</si>
  <si>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</si>
  <si>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</si>
  <si>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</si>
  <si>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</si>
  <si>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</si>
  <si>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</si>
  <si>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</si>
  <si>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</si>
  <si>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</si>
  <si>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</si>
  <si>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</si>
  <si>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</si>
  <si>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</si>
  <si>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</si>
  <si>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</si>
  <si>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</si>
  <si>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</si>
  <si>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</si>
  <si>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</si>
  <si>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</si>
  <si>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</si>
  <si>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</si>
  <si>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</si>
  <si>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</si>
  <si>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</si>
  <si>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</si>
  <si>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</si>
  <si>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</si>
  <si>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</si>
  <si>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</si>
  <si>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</si>
  <si>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</si>
  <si>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</si>
  <si>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</si>
  <si>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</si>
  <si>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</si>
  <si>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</si>
  <si>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</si>
  <si>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</si>
  <si>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</si>
  <si>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</si>
  <si>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</si>
  <si>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</si>
  <si>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</si>
  <si>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</si>
  <si>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</si>
  <si>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</si>
  <si>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</si>
  <si>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</si>
  <si>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</si>
  <si>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</si>
  <si>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</si>
  <si>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</si>
  <si>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</si>
  <si>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</si>
  <si>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</si>
  <si>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</si>
  <si>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</si>
  <si>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</si>
  <si>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</si>
  <si>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</si>
  <si>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</si>
  <si>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</si>
  <si>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</si>
  <si>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</si>
  <si>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</si>
  <si>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</si>
  <si>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</si>
  <si>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</si>
  <si>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</si>
  <si>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</si>
  <si>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</si>
  <si>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</si>
  <si>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</si>
  <si>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</si>
  <si>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</si>
  <si>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</si>
  <si>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</si>
  <si>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</si>
  <si>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</si>
  <si>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</si>
  <si>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</si>
  <si>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</si>
  <si>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</si>
  <si>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</si>
  <si>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</si>
  <si>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</si>
  <si>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</si>
  <si>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</si>
  <si>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</si>
  <si>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</si>
  <si>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</si>
  <si>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</si>
  <si>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</si>
  <si>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</si>
  <si>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</si>
  <si>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</si>
  <si>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</si>
  <si>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</si>
  <si>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</si>
  <si>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</si>
  <si>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</si>
  <si>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</si>
  <si>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</si>
  <si>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</si>
  <si>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</si>
  <si>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</si>
  <si>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</si>
  <si>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</si>
  <si>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</si>
  <si>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</si>
  <si>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</si>
  <si>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</si>
  <si>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</si>
  <si>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</si>
  <si>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</si>
  <si>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</si>
  <si>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</si>
  <si>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</si>
  <si>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</si>
  <si>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</si>
  <si>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</si>
  <si>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</si>
  <si>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</si>
  <si>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</si>
  <si>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</si>
  <si>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</si>
  <si>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</si>
  <si>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</si>
  <si>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</si>
  <si>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</si>
  <si>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</si>
  <si>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</si>
  <si>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</si>
  <si>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</si>
  <si>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</si>
  <si>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</si>
  <si>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</si>
  <si>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</si>
  <si>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</si>
  <si>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</si>
  <si>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</si>
  <si>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</si>
  <si>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</si>
  <si>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</si>
  <si>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</si>
  <si>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</si>
  <si>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</si>
  <si>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</si>
  <si>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</si>
  <si>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</si>
  <si>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</si>
  <si>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</si>
  <si>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</si>
  <si>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</si>
  <si>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</si>
  <si>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</si>
  <si>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</si>
  <si>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</si>
  <si>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</si>
  <si>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</si>
  <si>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</si>
  <si>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</si>
  <si>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</si>
  <si>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</si>
  <si>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</si>
  <si>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</si>
  <si>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</si>
  <si>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</si>
  <si>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</si>
  <si>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</si>
  <si>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</si>
  <si>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</si>
  <si>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</si>
  <si>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</si>
  <si>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</si>
  <si>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</si>
  <si>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</si>
  <si>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</si>
  <si>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</si>
  <si>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</si>
  <si>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</si>
  <si>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</si>
  <si>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</si>
  <si>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</si>
  <si>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</si>
  <si>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</si>
  <si>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</si>
  <si>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</si>
  <si>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</si>
  <si>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</si>
  <si>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</si>
  <si>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</si>
  <si>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</si>
  <si>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</si>
  <si>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</si>
  <si>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</si>
  <si>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</si>
  <si>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</si>
  <si>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</si>
  <si>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</si>
  <si>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</si>
  <si>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</si>
  <si>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</si>
  <si>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</si>
  <si>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</si>
  <si>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</si>
  <si>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</si>
  <si>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</si>
  <si>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</si>
  <si>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</si>
  <si>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</si>
  <si>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</si>
  <si>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</si>
  <si>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</si>
  <si>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</si>
  <si>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</si>
  <si>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</si>
  <si>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</si>
  <si>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</si>
  <si>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</si>
  <si>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</si>
  <si>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</si>
  <si>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</si>
  <si>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</si>
  <si>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</si>
  <si>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</si>
  <si>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</si>
  <si>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</si>
  <si>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</si>
  <si>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</si>
  <si>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</si>
  <si>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</si>
  <si>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</si>
  <si>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</si>
  <si>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</si>
  <si>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</si>
  <si>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</si>
  <si>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</si>
  <si>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</si>
  <si>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</si>
  <si>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</si>
  <si>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</si>
  <si>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</si>
  <si>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</si>
  <si>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</si>
  <si>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</si>
  <si>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</si>
  <si>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</si>
  <si>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</si>
  <si>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</si>
  <si>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</si>
  <si>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</si>
  <si>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</si>
  <si>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</si>
  <si>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</si>
  <si>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</si>
  <si>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</si>
  <si>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</si>
  <si>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</si>
  <si>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</si>
  <si>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</si>
  <si>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</si>
  <si>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</si>
  <si>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</si>
  <si>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</si>
  <si>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</si>
  <si>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</si>
  <si>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</si>
  <si>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</si>
  <si>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</si>
  <si>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</si>
  <si>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</si>
  <si>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</si>
  <si>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</si>
  <si>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</si>
  <si>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</si>
  <si>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</si>
  <si>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</si>
  <si>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</si>
  <si>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</si>
  <si>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</si>
  <si>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</si>
  <si>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</si>
  <si>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</si>
  <si>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</si>
  <si>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</si>
  <si>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</si>
  <si>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</si>
  <si>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</si>
  <si>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</si>
  <si>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</si>
  <si>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</si>
  <si>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</si>
  <si>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</si>
  <si>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</si>
  <si>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</si>
  <si>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</si>
  <si>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</si>
  <si>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</si>
  <si>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</si>
  <si>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</si>
  <si>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</si>
  <si>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</si>
  <si>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</si>
  <si>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</si>
  <si>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</si>
  <si>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</si>
  <si>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</si>
  <si>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</si>
  <si>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</si>
  <si>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</si>
  <si>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</si>
  <si>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</si>
  <si>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</si>
  <si>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</si>
  <si>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</si>
  <si>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</si>
  <si>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</si>
  <si>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</si>
  <si>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</si>
  <si>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</si>
  <si>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</si>
  <si>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</si>
  <si>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</si>
  <si>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</si>
  <si>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</si>
  <si>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</si>
  <si>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</si>
  <si>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</si>
  <si>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</si>
  <si>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</si>
  <si>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</si>
  <si>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</si>
  <si>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</si>
  <si>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</si>
  <si>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</si>
  <si>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</si>
  <si>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</si>
  <si>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</si>
  <si>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</si>
  <si>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</si>
  <si>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</si>
  <si>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</si>
  <si>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</si>
  <si>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</si>
  <si>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</si>
  <si>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</si>
  <si>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</si>
  <si>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</si>
  <si>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</si>
  <si>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</si>
  <si>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</si>
  <si>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</si>
  <si>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</si>
  <si>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</si>
  <si>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</si>
  <si>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</si>
  <si>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</si>
  <si>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</si>
  <si>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</si>
  <si>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</si>
  <si>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</si>
  <si>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</si>
  <si>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</si>
  <si>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</si>
  <si>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</si>
  <si>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</si>
  <si>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</si>
  <si>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</si>
  <si>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</si>
  <si>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</si>
  <si>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</si>
  <si>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</si>
  <si>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</si>
  <si>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</si>
  <si>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</si>
  <si>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</si>
  <si>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</si>
  <si>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</si>
  <si>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</si>
  <si>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</si>
  <si>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</si>
  <si>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</si>
  <si>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</si>
  <si>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</si>
  <si>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</si>
  <si>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</si>
  <si>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</si>
  <si>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</si>
  <si>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</si>
  <si>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</si>
  <si>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</si>
  <si>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</si>
  <si>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</si>
  <si>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</si>
  <si>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</si>
  <si>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</si>
  <si>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</si>
  <si>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</si>
  <si>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</si>
  <si>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</si>
  <si>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</si>
  <si>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</si>
  <si>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</si>
  <si>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</si>
  <si>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</si>
  <si>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</si>
  <si>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</si>
  <si>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</si>
  <si>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</si>
  <si>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</si>
  <si>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</si>
  <si>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</si>
  <si>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</si>
  <si>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</si>
  <si>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</si>
  <si>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</si>
  <si>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</si>
  <si>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</si>
  <si>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</si>
  <si>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</si>
  <si>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</si>
  <si>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</si>
  <si>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</si>
  <si>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</si>
  <si>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</si>
  <si>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</si>
  <si>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</si>
  <si>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</si>
  <si>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</si>
  <si>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</si>
  <si>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</si>
  <si>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</si>
  <si>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</si>
  <si>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</si>
  <si>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</si>
  <si>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</si>
  <si>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</si>
  <si>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</si>
  <si>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</si>
  <si>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</si>
  <si>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</si>
  <si>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</si>
  <si>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</si>
  <si>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</si>
  <si>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</si>
  <si>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</si>
  <si>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</si>
  <si>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</si>
  <si>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</si>
  <si>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</si>
  <si>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</si>
  <si>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</si>
  <si>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</si>
  <si>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</si>
  <si>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</si>
  <si>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</si>
  <si>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</si>
  <si>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</si>
  <si>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</si>
  <si>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</si>
  <si>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</si>
  <si>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</si>
  <si>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</si>
  <si>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</si>
  <si>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</si>
  <si>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</si>
  <si>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</si>
  <si>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</si>
  <si>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</si>
  <si>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</si>
  <si>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</si>
  <si>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</si>
  <si>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</si>
  <si>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</si>
  <si>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</si>
  <si>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</si>
  <si>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</si>
  <si>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</si>
  <si>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</si>
  <si>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</si>
  <si>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</si>
  <si>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</si>
  <si>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</si>
  <si>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</si>
  <si>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</si>
  <si>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</si>
  <si>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</si>
  <si>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</si>
  <si>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</si>
  <si>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</si>
  <si>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</si>
  <si>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</si>
  <si>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</si>
  <si>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</si>
  <si>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</si>
  <si>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</si>
  <si>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</si>
  <si>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</si>
  <si>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</si>
  <si>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</si>
  <si>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</si>
  <si>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</si>
  <si>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</si>
  <si>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</si>
  <si>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</si>
  <si>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</si>
  <si>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</si>
  <si>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</si>
  <si>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</si>
  <si>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</si>
  <si>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</si>
  <si>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</si>
  <si>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</si>
  <si>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</si>
  <si>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</si>
  <si>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</si>
  <si>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</si>
  <si>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</si>
  <si>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</si>
  <si>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</si>
  <si>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</si>
  <si>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</si>
  <si>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</si>
  <si>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</si>
  <si>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</si>
  <si>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</si>
  <si>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</si>
  <si>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</si>
  <si>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</si>
  <si>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</si>
  <si>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</si>
  <si>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</si>
  <si>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</si>
  <si>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</si>
  <si>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</si>
  <si>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</si>
  <si>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</si>
  <si>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</si>
  <si>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</si>
  <si>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</si>
  <si>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</si>
  <si>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</si>
  <si>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</si>
  <si>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</si>
  <si>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</si>
  <si>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</si>
  <si>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</si>
  <si>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</si>
  <si>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</si>
  <si>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</si>
  <si>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</si>
  <si>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</si>
  <si>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</si>
  <si>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</si>
  <si>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</si>
  <si>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</si>
  <si>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</si>
  <si>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</si>
  <si>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</si>
  <si>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</si>
  <si>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</si>
  <si>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</si>
  <si>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</si>
  <si>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</si>
  <si>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</si>
  <si>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</si>
  <si>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</si>
  <si>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</si>
  <si>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</si>
  <si>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</si>
  <si>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</si>
  <si>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</si>
  <si>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</si>
  <si>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</si>
  <si>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</si>
  <si>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</si>
  <si>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</si>
  <si>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</si>
  <si>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</si>
  <si>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</si>
  <si>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</si>
  <si>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</si>
  <si>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</si>
  <si>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</si>
  <si>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</si>
  <si>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</si>
  <si>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</si>
  <si>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</si>
  <si>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</si>
  <si>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</si>
  <si>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</si>
  <si>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</si>
  <si>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</si>
  <si>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</si>
  <si>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</si>
  <si>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</si>
  <si>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</si>
  <si>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</si>
  <si>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</si>
  <si>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</si>
  <si>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</si>
  <si>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</si>
  <si>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</si>
  <si>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</si>
  <si>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</si>
  <si>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</si>
  <si>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</si>
  <si>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</si>
  <si>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</si>
  <si>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</si>
  <si>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</si>
  <si>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</si>
  <si>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</si>
  <si>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</si>
  <si>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</si>
  <si>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</si>
  <si>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</si>
  <si>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</si>
  <si>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</si>
  <si>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</si>
  <si>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</si>
  <si>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</si>
  <si>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</si>
  <si>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</si>
  <si>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</si>
  <si>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</si>
  <si>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</si>
  <si>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</si>
  <si>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</si>
  <si>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</si>
  <si>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</si>
  <si>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</si>
  <si>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</si>
  <si>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</si>
  <si>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</si>
  <si>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</si>
  <si>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</si>
  <si>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</si>
  <si>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</si>
  <si>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</si>
  <si>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</si>
  <si>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</si>
  <si>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</si>
  <si>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</si>
  <si>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</si>
  <si>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</si>
  <si>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</si>
  <si>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</si>
  <si>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</si>
  <si>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</si>
  <si>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</si>
  <si>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</si>
  <si>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</si>
  <si>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</si>
  <si>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</si>
  <si>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</si>
  <si>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</si>
  <si>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</si>
  <si>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</si>
  <si>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</si>
  <si>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</si>
  <si>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</si>
  <si>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</si>
  <si>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</si>
  <si>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</si>
  <si>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</si>
  <si>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</si>
  <si>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</si>
  <si>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</si>
  <si>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</si>
  <si>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</si>
  <si>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</si>
  <si>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</si>
  <si>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</si>
  <si>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</si>
  <si>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</si>
  <si>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</si>
  <si>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</si>
  <si>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</si>
  <si>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</si>
  <si>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</si>
  <si>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</si>
  <si>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</si>
  <si>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</si>
  <si>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</si>
  <si>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</si>
  <si>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</si>
  <si>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</si>
  <si>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</si>
  <si>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</si>
  <si>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</si>
  <si>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</si>
  <si>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</si>
  <si>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</si>
  <si>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</si>
  <si>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</si>
  <si>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</si>
  <si>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</si>
  <si>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</si>
  <si>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</si>
  <si>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</si>
  <si>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</si>
  <si>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</si>
  <si>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</si>
  <si>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</si>
  <si>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</si>
  <si>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</si>
  <si>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</si>
  <si>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</si>
  <si>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</si>
  <si>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</si>
  <si>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</si>
  <si>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</si>
  <si>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</si>
  <si>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</si>
  <si>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</si>
  <si>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</si>
  <si>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</si>
  <si>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</si>
  <si>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</si>
  <si>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</si>
  <si>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</si>
  <si>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</si>
  <si>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</si>
  <si>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</si>
  <si>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</si>
  <si>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</si>
  <si>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</si>
  <si>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</si>
  <si>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</si>
  <si>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</si>
  <si>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</si>
  <si>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</si>
  <si>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</si>
  <si>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</si>
  <si>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</si>
  <si>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</si>
  <si>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</si>
  <si>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</si>
  <si>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</si>
  <si>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</si>
  <si>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</si>
  <si>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</si>
  <si>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</si>
  <si>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</si>
  <si>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</si>
  <si>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</si>
  <si>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</si>
  <si>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</si>
  <si>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</si>
  <si>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</si>
  <si>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</si>
  <si>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</si>
  <si>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</si>
  <si>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</si>
  <si>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</si>
  <si>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</si>
  <si>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</si>
  <si>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</si>
  <si>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</si>
  <si>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</si>
  <si>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</si>
  <si>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</si>
  <si>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</si>
  <si>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</si>
  <si>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</si>
  <si>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</si>
  <si>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</si>
  <si>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</si>
  <si>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</si>
  <si>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</si>
  <si>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</si>
  <si>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</si>
  <si>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</si>
  <si>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</si>
  <si>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</si>
  <si>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</si>
  <si>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</si>
  <si>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</si>
  <si>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</si>
  <si>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</si>
  <si>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</si>
  <si>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</si>
  <si>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</si>
  <si>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</si>
  <si>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</si>
  <si>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</si>
  <si>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</si>
  <si>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</si>
  <si>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</si>
  <si>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</si>
  <si>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</si>
  <si>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</si>
  <si>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</si>
  <si>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</si>
  <si>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</si>
  <si>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</si>
  <si>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</si>
  <si>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</si>
  <si>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</si>
  <si>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</si>
  <si>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</si>
  <si>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</si>
  <si>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</si>
  <si>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</si>
  <si>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</si>
  <si>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</si>
  <si>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</si>
  <si>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</si>
  <si>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</si>
  <si>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</si>
  <si>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</si>
  <si>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</si>
  <si>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</si>
  <si>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</si>
  <si>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</si>
  <si>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</si>
  <si>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</si>
  <si>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</si>
  <si>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</si>
  <si>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</si>
  <si>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</si>
  <si>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</si>
  <si>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</si>
  <si>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</si>
  <si>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</si>
  <si>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</si>
  <si>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</si>
  <si>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</si>
  <si>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</si>
  <si>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</si>
  <si>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</si>
  <si>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</si>
  <si>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</si>
  <si>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</si>
  <si>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</si>
  <si>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</si>
  <si>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</si>
  <si>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</si>
  <si>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</si>
  <si>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</si>
  <si>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</si>
  <si>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</si>
  <si>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</si>
  <si>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</si>
  <si>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</si>
  <si>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</si>
  <si>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</si>
  <si>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</si>
  <si>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</si>
  <si>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</si>
  <si>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</si>
  <si>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</si>
  <si>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</si>
  <si>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</si>
  <si>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</si>
  <si>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</si>
  <si>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</si>
  <si>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</si>
  <si>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</si>
  <si>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</si>
  <si>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</si>
  <si>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</si>
  <si>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</si>
  <si>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</si>
  <si>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</si>
  <si>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</si>
  <si>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</si>
  <si>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</si>
  <si>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</si>
  <si>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</si>
  <si>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</si>
  <si>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</si>
  <si>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</si>
  <si>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</si>
  <si>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</si>
  <si>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</si>
  <si>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</si>
  <si>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</si>
  <si>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</si>
  <si>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</si>
  <si>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</si>
  <si>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</si>
  <si>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</si>
  <si>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</si>
  <si>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</si>
  <si>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</si>
  <si>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</si>
  <si>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</si>
  <si>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</si>
  <si>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</si>
  <si>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</si>
  <si>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</si>
  <si>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</si>
  <si>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</si>
  <si>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</si>
  <si>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</si>
  <si>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</si>
  <si>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</si>
  <si>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</si>
  <si>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</si>
  <si>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</si>
  <si>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</si>
  <si>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</si>
  <si>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</si>
  <si>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</si>
  <si>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</si>
  <si>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</si>
  <si>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</si>
  <si>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</si>
  <si>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</si>
  <si>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</si>
  <si>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</si>
  <si>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</si>
  <si>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</si>
  <si>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</si>
  <si>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</si>
  <si>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</si>
  <si>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</si>
  <si>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</si>
  <si>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</si>
  <si>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</si>
  <si>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</si>
  <si>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</si>
  <si>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</si>
  <si>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</si>
  <si>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</si>
  <si>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</si>
  <si>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</si>
  <si>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</si>
  <si>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</si>
  <si>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</si>
  <si>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</si>
  <si>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</si>
  <si>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</si>
  <si>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</si>
  <si>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</si>
  <si>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</si>
  <si>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</si>
  <si>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</si>
  <si>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</si>
  <si>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</si>
  <si>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</si>
  <si>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</si>
  <si>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</si>
  <si>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</si>
  <si>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</si>
  <si>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</si>
  <si>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</si>
  <si>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</si>
  <si>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</si>
  <si>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</si>
  <si>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</si>
  <si>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</si>
  <si>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</si>
  <si>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</si>
  <si>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</si>
  <si>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</si>
  <si>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</si>
  <si>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</si>
  <si>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</si>
  <si>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</si>
  <si>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</si>
  <si>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</si>
  <si>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</si>
  <si>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</si>
  <si>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</si>
  <si>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</si>
  <si>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</si>
  <si>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</si>
  <si>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</si>
  <si>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</si>
  <si>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</si>
  <si>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</si>
  <si>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</si>
  <si>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</si>
  <si>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</si>
  <si>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</si>
  <si>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</si>
  <si>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</si>
  <si>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</si>
  <si>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</si>
  <si>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</si>
  <si>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</si>
  <si>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</si>
  <si>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</si>
  <si>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</si>
  <si>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</si>
  <si>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</si>
  <si>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</si>
  <si>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</si>
  <si>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</si>
  <si>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</si>
  <si>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</si>
  <si>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</si>
  <si>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</si>
  <si>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</si>
  <si>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</si>
  <si>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</si>
  <si>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</si>
  <si>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</si>
  <si>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</si>
  <si>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</si>
  <si>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</si>
  <si>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</si>
  <si>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</si>
  <si>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</si>
  <si>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</si>
  <si>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</si>
  <si>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</si>
  <si>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</si>
  <si>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</si>
  <si>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</si>
  <si>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</si>
  <si>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</si>
  <si>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</si>
  <si>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</si>
  <si>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</si>
  <si>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</si>
  <si>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</si>
  <si>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</si>
  <si>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</si>
  <si>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</si>
  <si>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</si>
  <si>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</si>
  <si>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</si>
  <si>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</si>
  <si>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</si>
  <si>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</si>
  <si>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</si>
  <si>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</si>
  <si>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</si>
  <si>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</si>
  <si>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</si>
  <si>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</si>
  <si>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</si>
  <si>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</si>
  <si>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</si>
  <si>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</si>
  <si>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</si>
  <si>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</si>
  <si>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</si>
  <si>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</si>
  <si>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</si>
  <si>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</si>
  <si>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</si>
  <si>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</si>
  <si>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</si>
  <si>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</si>
  <si>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</si>
  <si>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</si>
  <si>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</si>
  <si>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</si>
  <si>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</si>
  <si>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</si>
  <si>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</si>
  <si>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</si>
  <si>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</si>
  <si>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</si>
  <si>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</si>
  <si>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</si>
  <si>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</si>
  <si>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</si>
  <si>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</si>
  <si>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</si>
  <si>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</si>
  <si>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</si>
  <si>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</si>
  <si>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</si>
  <si>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</si>
  <si>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</si>
  <si>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</si>
  <si>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</si>
  <si>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</si>
  <si>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</si>
  <si>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</si>
  <si>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</si>
  <si>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</si>
  <si>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</si>
  <si>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</si>
  <si>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</si>
  <si>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</si>
  <si>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</si>
  <si>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</si>
  <si>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</si>
  <si>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</si>
  <si>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</si>
  <si>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</si>
  <si>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</si>
  <si>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</si>
  <si>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</si>
  <si>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</si>
  <si>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</si>
  <si>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</si>
  <si>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</si>
  <si>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</si>
  <si>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</si>
  <si>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</si>
  <si>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</si>
  <si>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</si>
  <si>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</si>
  <si>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</si>
  <si>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</si>
  <si>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</si>
  <si>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</si>
  <si>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</si>
  <si>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</si>
  <si>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</si>
  <si>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</si>
  <si>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</si>
  <si>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</si>
  <si>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</si>
  <si>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</si>
  <si>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</si>
  <si>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</si>
  <si>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</si>
  <si>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</si>
  <si>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</si>
  <si>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</si>
  <si>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</si>
  <si>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</si>
  <si>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</si>
  <si>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</si>
  <si>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</si>
  <si>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</si>
  <si>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</si>
  <si>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</si>
  <si>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</si>
  <si>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</si>
  <si>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</si>
  <si>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</si>
  <si>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</si>
  <si>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</si>
  <si>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</si>
  <si>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</si>
  <si>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</si>
  <si>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</si>
  <si>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</si>
  <si>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</si>
  <si>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</si>
  <si>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</si>
  <si>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</si>
  <si>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</si>
  <si>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</si>
  <si>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</si>
  <si>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</si>
  <si>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</si>
  <si>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</si>
  <si>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</si>
  <si>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</si>
  <si>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</si>
  <si>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</si>
  <si>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</si>
  <si>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</si>
  <si>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</si>
  <si>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</si>
  <si>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</si>
  <si>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</si>
  <si>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</si>
  <si>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</si>
  <si>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</si>
  <si>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</si>
  <si>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</si>
  <si>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</si>
  <si>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</si>
  <si>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</si>
  <si>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</si>
  <si>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</si>
  <si>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</si>
  <si>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</si>
  <si>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</si>
  <si>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</si>
  <si>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</si>
  <si>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</si>
  <si>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</si>
  <si>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</si>
  <si>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</si>
  <si>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</si>
  <si>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</si>
  <si>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</si>
  <si>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</si>
  <si>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</si>
  <si>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</si>
  <si>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</si>
  <si>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</si>
  <si>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</si>
  <si>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</si>
  <si>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</si>
  <si>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</si>
  <si>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</si>
  <si>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</si>
  <si>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</si>
  <si>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</si>
  <si>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</si>
  <si>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</si>
  <si>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</si>
  <si>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</si>
  <si>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</si>
  <si>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</si>
  <si>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</si>
  <si>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</si>
  <si>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</si>
  <si>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</si>
  <si>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</si>
  <si>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</si>
  <si>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</si>
  <si>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</si>
  <si>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</si>
  <si>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</si>
  <si>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</si>
  <si>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</si>
  <si>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</si>
  <si>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</si>
  <si>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</si>
  <si>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</si>
  <si>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</si>
  <si>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</si>
  <si>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</si>
  <si>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</si>
  <si>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</si>
  <si>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</si>
  <si>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</si>
  <si>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</si>
  <si>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</si>
  <si>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</si>
  <si>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</si>
  <si>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</si>
  <si>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</si>
  <si>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</si>
  <si>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</si>
  <si>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</si>
  <si>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</si>
  <si>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</si>
  <si>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</si>
  <si>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</si>
  <si>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</si>
  <si>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</si>
  <si>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</si>
  <si>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</si>
  <si>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</si>
  <si>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</si>
  <si>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</si>
  <si>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</si>
  <si>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</si>
  <si>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</si>
  <si>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</si>
  <si>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</si>
  <si>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</si>
  <si>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</si>
  <si>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</si>
  <si>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</si>
  <si>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</si>
  <si>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</si>
  <si>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</si>
  <si>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</si>
  <si>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</si>
  <si>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</si>
  <si>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</si>
  <si>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</si>
  <si>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</si>
  <si>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</si>
  <si>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</si>
  <si>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</si>
  <si>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</si>
  <si>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</si>
  <si>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</si>
  <si>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</si>
  <si>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</si>
  <si>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</si>
  <si>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</si>
  <si>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</si>
  <si>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</si>
  <si>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</si>
  <si>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</si>
  <si>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</si>
  <si>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</si>
  <si>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</si>
  <si>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</si>
  <si>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</si>
  <si>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</si>
  <si>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</si>
  <si>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</si>
  <si>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</si>
  <si>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</si>
  <si>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</si>
  <si>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</si>
  <si>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</si>
  <si>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</si>
  <si>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</si>
  <si>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</si>
  <si>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</si>
  <si>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</si>
  <si>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</si>
  <si>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</si>
  <si>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</si>
  <si>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</si>
  <si>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</si>
  <si>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</si>
  <si>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</si>
  <si>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</si>
  <si>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</si>
  <si>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</si>
  <si>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</si>
  <si>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</si>
  <si>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</si>
  <si>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</si>
  <si>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</si>
  <si>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</si>
  <si>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</si>
  <si>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</si>
  <si>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</si>
  <si>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</si>
  <si>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</si>
  <si>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</si>
  <si>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</si>
  <si>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</si>
  <si>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</si>
  <si>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</si>
  <si>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</si>
  <si>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</si>
  <si>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</si>
  <si>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</si>
  <si>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</si>
  <si>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</si>
  <si>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</si>
  <si>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</si>
  <si>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</si>
  <si>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</si>
  <si>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</si>
  <si>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</si>
  <si>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</si>
  <si>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</si>
  <si>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</si>
  <si>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</si>
  <si>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</si>
  <si>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</si>
  <si>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</si>
  <si>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</si>
  <si>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</si>
  <si>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</si>
  <si>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</si>
  <si>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</si>
  <si>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</si>
  <si>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</si>
  <si>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</si>
  <si>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</si>
  <si>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</si>
  <si>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</si>
  <si>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</si>
  <si>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</si>
  <si>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</si>
  <si>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</si>
  <si>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</si>
  <si>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</si>
  <si>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</si>
  <si>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</si>
  <si>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</si>
  <si>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</si>
  <si>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</si>
  <si>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</si>
  <si>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</si>
  <si>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</si>
  <si>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</si>
  <si>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</si>
  <si>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</si>
  <si>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</si>
  <si>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</si>
  <si>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</si>
  <si>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</si>
  <si>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</si>
  <si>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</si>
  <si>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</si>
  <si>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</si>
  <si>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</si>
  <si>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</si>
  <si>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</si>
  <si>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</si>
  <si>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</si>
  <si>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</si>
  <si>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</si>
  <si>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</si>
  <si>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</si>
  <si>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</si>
  <si>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</si>
  <si>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</si>
  <si>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</si>
  <si>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</si>
  <si>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</si>
  <si>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</si>
  <si>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</si>
  <si>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</si>
  <si>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</si>
  <si>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</si>
  <si>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</si>
  <si>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</si>
  <si>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</si>
  <si>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</si>
  <si>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</si>
  <si>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</si>
  <si>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</si>
  <si>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</si>
  <si>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</si>
  <si>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</si>
  <si>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</si>
  <si>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</si>
  <si>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</si>
  <si>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</si>
  <si>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</si>
  <si>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</si>
  <si>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</si>
  <si>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</si>
  <si>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</si>
  <si>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</si>
  <si>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</si>
  <si>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</si>
  <si>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</si>
  <si>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</si>
  <si>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</si>
  <si>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</si>
  <si>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</si>
  <si>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</si>
  <si>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</si>
  <si>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</si>
  <si>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</si>
  <si>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</si>
  <si>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</si>
  <si>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</si>
  <si>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</si>
  <si>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</si>
  <si>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</si>
  <si>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</si>
  <si>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</si>
  <si>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</si>
  <si>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</si>
  <si>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</si>
  <si>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</si>
  <si>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</si>
  <si>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</si>
  <si>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</si>
  <si>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</si>
  <si>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</si>
  <si>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</si>
  <si>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</si>
  <si>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</si>
  <si>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</si>
  <si>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</si>
  <si>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</si>
  <si>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</si>
  <si>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</si>
  <si>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</si>
  <si>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</si>
  <si>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</si>
  <si>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</si>
  <si>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</si>
  <si>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</si>
  <si>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</si>
  <si>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</si>
  <si>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</si>
  <si>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</si>
  <si>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</si>
  <si>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</si>
  <si>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</si>
  <si>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</si>
  <si>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</si>
  <si>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</si>
  <si>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</si>
  <si>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</si>
  <si>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</si>
  <si>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</si>
  <si>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</si>
  <si>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</si>
  <si>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</si>
  <si>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</si>
  <si>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</si>
  <si>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</si>
  <si>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</si>
  <si>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</si>
  <si>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</si>
  <si>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</si>
  <si>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</si>
  <si>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</si>
  <si>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</si>
  <si>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</si>
  <si>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</si>
  <si>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</si>
  <si>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</si>
  <si>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</si>
  <si>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</si>
  <si>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</si>
  <si>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</si>
  <si>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</si>
  <si>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</si>
  <si>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</si>
  <si>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</si>
  <si>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</si>
  <si>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</si>
  <si>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</si>
  <si>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</si>
  <si>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</si>
  <si>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</si>
  <si>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</si>
  <si>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</si>
  <si>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</si>
  <si>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</si>
  <si>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</si>
  <si>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</si>
  <si>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</si>
  <si>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</si>
  <si>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</si>
  <si>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</si>
  <si>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</si>
  <si>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</si>
  <si>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</si>
  <si>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</si>
  <si>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</si>
  <si>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</si>
  <si>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</si>
  <si>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</si>
  <si>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</si>
  <si>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</si>
  <si>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</si>
  <si>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</si>
  <si>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</si>
  <si>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</si>
  <si>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</si>
  <si>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</si>
  <si>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</si>
  <si>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</si>
  <si>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</si>
  <si>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</si>
  <si>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</si>
  <si>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</si>
  <si>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</si>
  <si>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</si>
  <si>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</si>
  <si>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</si>
  <si>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</si>
  <si>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</si>
  <si>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</si>
  <si>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</si>
  <si>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</si>
  <si>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</si>
  <si>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</si>
  <si>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</si>
  <si>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</si>
  <si>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</si>
  <si>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</si>
  <si>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</si>
  <si>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</si>
  <si>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</si>
  <si>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</si>
  <si>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</si>
  <si>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</si>
  <si>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</si>
  <si>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</si>
  <si>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</si>
  <si>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</si>
  <si>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</si>
  <si>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</si>
  <si>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</si>
  <si>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</si>
  <si>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</si>
  <si>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</si>
  <si>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</si>
  <si>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</si>
  <si>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</si>
  <si>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</si>
  <si>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</si>
  <si>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</si>
  <si>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</si>
  <si>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</si>
  <si>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</si>
  <si>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</si>
  <si>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</si>
  <si>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</si>
  <si>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</si>
  <si>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</si>
  <si>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</si>
  <si>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</si>
  <si>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</si>
  <si>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</si>
  <si>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</si>
  <si>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</si>
  <si>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</si>
  <si>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</si>
  <si>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</si>
  <si>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</si>
  <si>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</si>
  <si>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</si>
  <si>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</si>
  <si>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</si>
  <si>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</si>
  <si>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</si>
  <si>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</si>
  <si>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</si>
  <si>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</si>
  <si>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</si>
  <si>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</si>
  <si>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</si>
  <si>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</si>
  <si>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</si>
  <si>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</si>
  <si>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</si>
  <si>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</si>
  <si>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</si>
  <si>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</si>
  <si>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</si>
  <si>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</si>
  <si>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</si>
  <si>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</si>
  <si>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</si>
  <si>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</si>
  <si>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</si>
  <si>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</si>
  <si>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</si>
  <si>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</si>
  <si>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</si>
  <si>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</si>
  <si>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</si>
  <si>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</si>
  <si>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</si>
  <si>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</si>
  <si>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</si>
  <si>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</si>
  <si>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</si>
  <si>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</si>
  <si>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</si>
  <si>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</si>
  <si>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</si>
  <si>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</si>
  <si>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</si>
  <si>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</si>
  <si>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</si>
  <si>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</si>
  <si>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</si>
  <si>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</si>
  <si>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</si>
  <si>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</si>
  <si>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</si>
  <si>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</si>
  <si>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</si>
  <si>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</si>
  <si>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</si>
  <si>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</si>
  <si>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</si>
  <si>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</si>
  <si>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</si>
  <si>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</si>
  <si>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</si>
  <si>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</si>
  <si>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</si>
  <si>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</si>
  <si>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</si>
  <si>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</si>
  <si>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</si>
  <si>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</si>
  <si>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</si>
  <si>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</si>
  <si>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</si>
  <si>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</si>
  <si>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</si>
  <si>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</si>
  <si>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</si>
  <si>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</si>
  <si>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</si>
  <si>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</si>
  <si>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</si>
  <si>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</si>
  <si>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</si>
  <si>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</si>
  <si>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</si>
  <si>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</si>
  <si>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</si>
  <si>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</si>
  <si>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</si>
  <si>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</si>
  <si>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</si>
  <si>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</si>
  <si>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</si>
  <si>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</si>
  <si>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</si>
  <si>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</si>
  <si>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</si>
  <si>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</si>
  <si>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</si>
  <si>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</si>
  <si>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</si>
  <si>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</si>
  <si>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</si>
  <si>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</si>
  <si>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</si>
  <si>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</si>
  <si>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</si>
  <si>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</si>
  <si>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</si>
  <si>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</si>
  <si>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</si>
  <si>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</si>
  <si>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</si>
  <si>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</si>
  <si>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</si>
  <si>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</si>
  <si>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</si>
  <si>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</si>
  <si>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</si>
  <si>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</si>
  <si>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</si>
  <si>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</si>
  <si>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</si>
  <si>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</si>
  <si>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</si>
  <si>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</si>
  <si>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</si>
  <si>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</si>
  <si>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</si>
  <si>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</si>
  <si>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</si>
  <si>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</si>
  <si>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</si>
  <si>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</si>
  <si>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</si>
  <si>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</si>
  <si>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</si>
  <si>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</si>
  <si>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</si>
  <si>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</si>
  <si>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</si>
  <si>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</si>
  <si>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</si>
  <si>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</si>
  <si>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</si>
  <si>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</si>
  <si>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</si>
  <si>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</si>
  <si>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</si>
  <si>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</si>
  <si>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</si>
  <si>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</si>
  <si>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</si>
  <si>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</si>
  <si>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</si>
  <si>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</si>
  <si>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</si>
  <si>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</si>
  <si>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</si>
  <si>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</si>
  <si>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</si>
  <si>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</si>
  <si>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</si>
  <si>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</si>
  <si>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</si>
  <si>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</si>
  <si>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</si>
  <si>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</si>
  <si>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</si>
  <si>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</si>
  <si>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</si>
  <si>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</si>
  <si>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</si>
  <si>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</si>
  <si>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</si>
  <si>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</si>
  <si>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</si>
  <si>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</si>
  <si>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</si>
  <si>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</si>
  <si>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</si>
  <si>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</si>
  <si>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</si>
  <si>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</si>
  <si>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</si>
  <si>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</si>
  <si>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</si>
  <si>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</si>
  <si>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</si>
  <si>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</si>
  <si>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</si>
  <si>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</si>
  <si>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</si>
  <si>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</si>
  <si>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</si>
  <si>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</si>
  <si>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</si>
  <si>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</si>
  <si>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</si>
  <si>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</si>
  <si>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</si>
  <si>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</si>
  <si>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</si>
  <si>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</si>
  <si>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</si>
  <si>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</si>
  <si>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</si>
  <si>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</si>
  <si>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</si>
  <si>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</si>
  <si>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</si>
  <si>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</si>
  <si>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</si>
  <si>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</si>
  <si>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</si>
  <si>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</si>
  <si>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</si>
  <si>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</si>
  <si>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</si>
  <si>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</si>
  <si>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</si>
  <si>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</si>
  <si>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</si>
  <si>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</si>
  <si>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</si>
  <si>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</si>
  <si>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</si>
  <si>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</si>
  <si>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</si>
  <si>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</si>
  <si>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</si>
  <si>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</si>
  <si>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</si>
  <si>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</si>
  <si>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</si>
  <si>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</si>
  <si>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</si>
  <si>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</si>
  <si>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</si>
  <si>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</si>
  <si>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</si>
  <si>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</si>
  <si>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</si>
  <si>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</si>
  <si>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</si>
  <si>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</si>
  <si>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</si>
  <si>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</si>
  <si>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</si>
  <si>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</si>
  <si>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</si>
  <si>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</si>
  <si>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</si>
  <si>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</si>
  <si>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</si>
  <si>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</si>
  <si>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</si>
  <si>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</si>
  <si>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</si>
  <si>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</si>
  <si>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</si>
  <si>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</si>
  <si>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</si>
  <si>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</si>
  <si>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</si>
  <si>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</si>
  <si>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</si>
  <si>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</si>
  <si>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</si>
  <si>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</si>
  <si>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</si>
  <si>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</si>
  <si>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</si>
  <si>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</si>
  <si>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</si>
  <si>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</si>
  <si>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</si>
  <si>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</si>
  <si>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</si>
  <si>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</si>
  <si>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</si>
  <si>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</si>
  <si>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</si>
  <si>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</si>
  <si>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</si>
  <si>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</si>
  <si>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</si>
  <si>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</si>
  <si>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</si>
  <si>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</si>
  <si>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</si>
  <si>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</si>
  <si>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</si>
  <si>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</si>
  <si>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</si>
  <si>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</si>
  <si>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</si>
  <si>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</si>
  <si>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</si>
  <si>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</si>
  <si>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</si>
  <si>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</si>
  <si>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</si>
  <si>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</si>
  <si>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</si>
  <si>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</si>
  <si>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</si>
  <si>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</si>
  <si>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</si>
  <si>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</si>
  <si>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</si>
  <si>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</si>
  <si>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</si>
  <si>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</si>
  <si>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</si>
  <si>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</si>
  <si>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</si>
  <si>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</si>
  <si>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</si>
  <si>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</si>
  <si>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</si>
  <si>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</si>
  <si>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</si>
  <si>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</si>
  <si>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</si>
  <si>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</si>
  <si>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</si>
  <si>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</si>
  <si>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</si>
  <si>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</si>
  <si>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</si>
  <si>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</si>
  <si>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</si>
  <si>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</si>
  <si>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</si>
  <si>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</si>
  <si>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</si>
  <si>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</si>
  <si>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</si>
  <si>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</si>
  <si>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</si>
  <si>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</si>
  <si>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</si>
  <si>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</si>
  <si>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</si>
  <si>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</si>
  <si>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</si>
  <si>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</si>
  <si>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</si>
  <si>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</si>
  <si>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</si>
  <si>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</si>
  <si>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</si>
  <si>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</si>
  <si>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</si>
  <si>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</si>
  <si>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</si>
  <si>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</si>
  <si>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</si>
  <si>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</si>
  <si>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</si>
  <si>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</si>
  <si>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</si>
  <si>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</si>
  <si>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</si>
  <si>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</si>
  <si>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</si>
  <si>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</si>
  <si>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</si>
  <si>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</si>
  <si>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</si>
  <si>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</si>
  <si>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</si>
  <si>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</si>
  <si>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</si>
  <si>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</si>
  <si>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</si>
  <si>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</si>
  <si>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</si>
  <si>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</si>
  <si>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</si>
  <si>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</si>
  <si>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</si>
  <si>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</si>
  <si>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</si>
  <si>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</si>
  <si>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</si>
  <si>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</si>
  <si>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</si>
  <si>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</si>
  <si>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</si>
  <si>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</si>
  <si>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</si>
  <si>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</si>
  <si>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</si>
  <si>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</si>
  <si>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</si>
  <si>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</si>
  <si>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</si>
  <si>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</si>
  <si>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</si>
  <si>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</si>
  <si>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</si>
  <si>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</si>
  <si>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</si>
  <si>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</si>
  <si>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</si>
  <si>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</si>
  <si>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</si>
  <si>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</si>
  <si>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</si>
  <si>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</si>
  <si>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</si>
  <si>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</si>
  <si>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</si>
  <si>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</si>
  <si>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</si>
  <si>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</si>
  <si>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</si>
  <si>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</si>
  <si>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</si>
  <si>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</si>
  <si>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</si>
  <si>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</si>
  <si>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</si>
  <si>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</si>
  <si>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</si>
  <si>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</si>
  <si>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</si>
  <si>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</si>
  <si>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</si>
  <si>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</si>
  <si>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</si>
  <si>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</si>
  <si>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</si>
  <si>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</si>
  <si>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</si>
  <si>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</si>
  <si>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</si>
  <si>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</si>
  <si>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</si>
  <si>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</si>
  <si>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</si>
  <si>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</si>
  <si>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</si>
  <si>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</si>
  <si>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</si>
  <si>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</si>
  <si>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</si>
  <si>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</si>
  <si>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</si>
  <si>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</si>
  <si>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</si>
  <si>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</si>
  <si>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</si>
  <si>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</si>
  <si>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</si>
  <si>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</si>
  <si>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</si>
  <si>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</si>
  <si>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</si>
  <si>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</si>
  <si>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</si>
  <si>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</si>
  <si>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</si>
  <si>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</si>
  <si>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</si>
  <si>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</si>
  <si>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</si>
  <si>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</si>
  <si>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</si>
  <si>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</si>
  <si>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</si>
  <si>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</si>
  <si>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</si>
  <si>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</si>
  <si>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</si>
  <si>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</si>
  <si>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</si>
  <si>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</si>
  <si>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</si>
  <si>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</si>
  <si>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</si>
  <si>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</si>
  <si>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</si>
  <si>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</si>
  <si>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</si>
  <si>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</si>
  <si>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</si>
  <si>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</si>
  <si>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</si>
  <si>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</si>
  <si>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</si>
  <si>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</si>
  <si>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</si>
  <si>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</si>
  <si>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</si>
  <si>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</si>
  <si>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</si>
  <si>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</si>
  <si>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</si>
  <si>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</si>
  <si>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</si>
  <si>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</si>
  <si>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</si>
  <si>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</si>
  <si>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</si>
  <si>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</si>
  <si>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</si>
  <si>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</si>
  <si>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</si>
  <si>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</si>
  <si>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</si>
  <si>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</si>
  <si>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</si>
  <si>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</si>
  <si>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</si>
  <si>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</si>
  <si>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</si>
  <si>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</si>
  <si>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</si>
  <si>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</si>
  <si>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</si>
  <si>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</si>
  <si>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</si>
  <si>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</si>
  <si>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</si>
  <si>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</si>
  <si>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</si>
  <si>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</si>
  <si>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</si>
  <si>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</si>
  <si>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</si>
  <si>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</si>
  <si>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</si>
  <si>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</si>
  <si>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</si>
  <si>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</si>
  <si>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</si>
  <si>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</si>
  <si>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</si>
  <si>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</si>
  <si>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</si>
  <si>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</si>
  <si>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</si>
  <si>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</si>
  <si>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</si>
  <si>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</si>
  <si>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</si>
  <si>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</si>
  <si>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</si>
  <si>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</si>
  <si>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</si>
  <si>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</si>
  <si>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</si>
  <si>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</si>
  <si>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</si>
  <si>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</si>
  <si>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</si>
  <si>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</si>
  <si>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</si>
  <si>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</si>
  <si>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</si>
  <si>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</si>
  <si>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</si>
  <si>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</si>
  <si>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</si>
  <si>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</si>
  <si>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</si>
  <si>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</si>
  <si>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</si>
  <si>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</si>
  <si>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</si>
  <si>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</si>
  <si>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</si>
  <si>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</si>
  <si>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</si>
  <si>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</si>
  <si>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</si>
  <si>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</si>
  <si>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</si>
  <si>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</si>
  <si>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</si>
  <si>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</si>
  <si>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</si>
  <si>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</si>
  <si>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</si>
  <si>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</si>
  <si>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</si>
  <si>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</si>
  <si>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</si>
  <si>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</si>
  <si>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</si>
  <si>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</si>
  <si>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</si>
  <si>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</si>
  <si>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</si>
  <si>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</si>
  <si>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</si>
  <si>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</si>
  <si>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</si>
  <si>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</si>
  <si>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</si>
  <si>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</si>
  <si>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</si>
  <si>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</si>
  <si>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</si>
  <si>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</si>
  <si>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</si>
  <si>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</si>
  <si>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</si>
  <si>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</si>
  <si>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</si>
  <si>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</si>
  <si>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</si>
  <si>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</si>
  <si>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</si>
  <si>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</si>
  <si>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</si>
  <si>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</si>
  <si>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</si>
  <si>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</si>
  <si>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</si>
  <si>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</si>
  <si>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</si>
  <si>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</si>
  <si>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</si>
  <si>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</si>
  <si>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</si>
  <si>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</si>
  <si>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</si>
  <si>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</si>
  <si>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</si>
  <si>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</si>
  <si>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</si>
  <si>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</si>
  <si>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</si>
  <si>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</si>
  <si>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</si>
  <si>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</si>
  <si>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</si>
  <si>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</si>
  <si>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</si>
  <si>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</si>
  <si>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</si>
  <si>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</si>
  <si>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</si>
  <si>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</si>
  <si>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</si>
  <si>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</si>
  <si>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</si>
  <si>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</si>
  <si>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</si>
  <si>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</si>
  <si>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</si>
  <si>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</si>
  <si>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</si>
  <si>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</si>
  <si>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</si>
  <si>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</si>
  <si>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</si>
  <si>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</si>
  <si>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</si>
  <si>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</si>
  <si>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</si>
  <si>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</si>
  <si>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</si>
  <si>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</si>
  <si>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</si>
  <si>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</si>
  <si>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</si>
  <si>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</si>
  <si>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</si>
  <si>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</si>
  <si>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</si>
  <si>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</si>
  <si>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</si>
  <si>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</si>
  <si>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</si>
  <si>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</si>
  <si>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</si>
  <si>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</si>
  <si>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</si>
  <si>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</si>
  <si>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</si>
  <si>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</si>
  <si>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</si>
  <si>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</si>
  <si>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</si>
  <si>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</si>
  <si>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</si>
  <si>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</si>
  <si>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</si>
  <si>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</si>
  <si>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</si>
  <si>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</si>
  <si>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</si>
  <si>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</si>
  <si>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</si>
  <si>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</si>
  <si>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</si>
  <si>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</si>
  <si>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</si>
  <si>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</si>
  <si>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</si>
  <si>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</si>
  <si>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</si>
  <si>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</si>
  <si>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</si>
  <si>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</si>
  <si>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</si>
  <si>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</si>
  <si>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</si>
  <si>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</si>
  <si>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</si>
  <si>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</si>
  <si>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</si>
  <si>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</si>
  <si>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</si>
  <si>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</si>
  <si>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</si>
  <si>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</si>
  <si>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</si>
  <si>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</si>
  <si>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</si>
  <si>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</si>
  <si>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</si>
  <si>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</si>
  <si>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</si>
  <si>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</si>
  <si>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</si>
  <si>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</si>
  <si>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</si>
  <si>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</si>
  <si>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</si>
  <si>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</si>
  <si>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</si>
  <si>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</si>
  <si>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</si>
  <si>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</si>
  <si>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</si>
  <si>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</si>
  <si>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</si>
  <si>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</si>
  <si>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</si>
  <si>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</si>
  <si>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</si>
  <si>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</si>
  <si>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</si>
  <si>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</si>
  <si>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</si>
  <si>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</si>
  <si>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</si>
  <si>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</si>
  <si>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</si>
  <si>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</si>
  <si>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</si>
  <si>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</si>
  <si>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</si>
  <si>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</si>
  <si>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</si>
  <si>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</si>
  <si>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</si>
  <si>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</si>
  <si>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</si>
  <si>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</si>
  <si>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</si>
  <si>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</si>
  <si>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</si>
  <si>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</si>
  <si>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</si>
  <si>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</si>
  <si>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</si>
  <si>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</si>
  <si>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</si>
  <si>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</si>
  <si>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</si>
  <si>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</si>
  <si>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</si>
  <si>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</si>
  <si>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</si>
  <si>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</si>
  <si>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</si>
  <si>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</si>
  <si>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</si>
  <si>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</si>
  <si>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</si>
  <si>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</si>
  <si>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</si>
  <si>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</si>
  <si>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</si>
  <si>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</si>
  <si>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</si>
  <si>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</si>
  <si>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</si>
  <si>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</si>
  <si>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</si>
  <si>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</si>
  <si>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</si>
  <si>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</si>
  <si>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</si>
  <si>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</si>
  <si>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</si>
  <si>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</si>
  <si>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</si>
  <si>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</si>
  <si>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</si>
  <si>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</si>
  <si>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</si>
  <si>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</si>
  <si>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</si>
  <si>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</si>
  <si>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</si>
  <si>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</si>
  <si>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</si>
  <si>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</si>
  <si>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</si>
  <si>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</si>
  <si>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</si>
  <si>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</si>
  <si>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</si>
  <si>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</si>
  <si>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</si>
  <si>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</si>
  <si>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</si>
  <si>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</si>
  <si>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</si>
  <si>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</si>
  <si>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</si>
  <si>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</si>
  <si>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</si>
  <si>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</si>
  <si>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</si>
  <si>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</si>
  <si>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</si>
  <si>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</si>
  <si>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</si>
  <si>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</si>
  <si>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</si>
  <si>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</si>
  <si>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</si>
  <si>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</si>
  <si>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</si>
  <si>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</si>
  <si>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</si>
  <si>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</si>
  <si>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</si>
  <si>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</si>
  <si>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</si>
  <si>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</si>
  <si>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</si>
  <si>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</si>
  <si>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</si>
  <si>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</si>
  <si>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</si>
  <si>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</si>
  <si>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</si>
  <si>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</si>
  <si>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</si>
  <si>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</si>
  <si>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</si>
  <si>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</si>
  <si>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</si>
  <si>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</si>
  <si>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</si>
  <si>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</si>
  <si>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</si>
  <si>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</si>
  <si>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</si>
  <si>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</si>
  <si>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</si>
  <si>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</si>
  <si>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</si>
  <si>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</si>
  <si>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</si>
  <si>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</si>
  <si>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</si>
  <si>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</si>
  <si>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</si>
  <si>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</si>
  <si>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</si>
  <si>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</si>
  <si>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</si>
  <si>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</si>
  <si>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</si>
  <si>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</si>
  <si>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</si>
  <si>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</si>
  <si>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</si>
  <si>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</si>
  <si>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</si>
  <si>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</si>
  <si>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</si>
  <si>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</si>
  <si>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</si>
  <si>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</si>
  <si>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</si>
  <si>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</si>
  <si>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</si>
  <si>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</si>
  <si>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</si>
  <si>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</si>
  <si>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</si>
  <si>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</si>
  <si>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</si>
  <si>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</si>
  <si>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</si>
  <si>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</si>
  <si>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</si>
  <si>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</si>
  <si>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</si>
  <si>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</si>
  <si>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</si>
  <si>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</si>
  <si>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</si>
  <si>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</si>
  <si>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</si>
  <si>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</si>
  <si>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</si>
  <si>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</si>
  <si>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</si>
  <si>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</si>
  <si>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</si>
  <si>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</si>
  <si>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</si>
  <si>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</si>
  <si>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</si>
  <si>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</si>
  <si>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</si>
  <si>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</si>
  <si>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</si>
  <si>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</si>
  <si>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</si>
  <si>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</si>
  <si>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</si>
  <si>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</si>
  <si>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</si>
  <si>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</si>
  <si>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</si>
  <si>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</si>
  <si>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</si>
  <si>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</si>
  <si>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</si>
  <si>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</si>
  <si>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</si>
  <si>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</si>
  <si>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</si>
  <si>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</si>
  <si>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</si>
  <si>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</si>
  <si>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</si>
  <si>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</si>
  <si>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</si>
  <si>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</si>
  <si>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</si>
  <si>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</si>
  <si>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</si>
  <si>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</si>
  <si>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</si>
  <si>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</si>
  <si>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</si>
  <si>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</si>
  <si>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</si>
  <si>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</si>
  <si>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</si>
  <si>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</si>
  <si>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</si>
  <si>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</si>
  <si>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</si>
  <si>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</si>
  <si>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</si>
  <si>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</si>
  <si>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</si>
  <si>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</si>
  <si>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</si>
  <si>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</si>
  <si>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</si>
  <si>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</si>
  <si>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</si>
  <si>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</si>
  <si>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</si>
  <si>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</si>
  <si>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</si>
  <si>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</si>
  <si>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</si>
  <si>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</si>
  <si>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</si>
  <si>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</si>
  <si>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</si>
  <si>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</si>
  <si>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</si>
  <si>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</si>
  <si>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</si>
  <si>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</si>
  <si>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</si>
  <si>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</si>
  <si>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</si>
  <si>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</si>
  <si>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</si>
  <si>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</si>
  <si>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</si>
  <si>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</si>
  <si>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</si>
  <si>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</si>
  <si>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</si>
  <si>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</si>
  <si>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</si>
  <si>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</si>
  <si>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</si>
  <si>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</si>
  <si>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</si>
  <si>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</si>
  <si>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</si>
  <si>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</si>
  <si>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</si>
  <si>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</si>
  <si>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</si>
  <si>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</si>
  <si>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</si>
  <si>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</si>
  <si>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</si>
  <si>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</si>
  <si>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</si>
  <si>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</si>
  <si>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</si>
  <si>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</si>
  <si>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</si>
  <si>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</si>
  <si>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</si>
  <si>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</si>
  <si>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</si>
  <si>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</si>
  <si>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</si>
  <si>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</si>
  <si>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</si>
  <si>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</si>
  <si>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</si>
  <si>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</si>
  <si>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</si>
  <si>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</si>
  <si>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</si>
  <si>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</si>
  <si>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</si>
  <si>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</si>
  <si>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</si>
  <si>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</si>
  <si>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</si>
  <si>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</si>
  <si>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</si>
  <si>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</si>
  <si>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</si>
  <si>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</si>
  <si>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</si>
  <si>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</si>
  <si>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</si>
  <si>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</si>
  <si>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</si>
  <si>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</si>
  <si>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</si>
  <si>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</si>
  <si>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</si>
  <si>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</si>
  <si>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</si>
  <si>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</si>
  <si>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</si>
  <si>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</si>
  <si>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</si>
  <si>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</si>
  <si>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</si>
  <si>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</si>
  <si>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</si>
  <si>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</si>
  <si>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</si>
  <si>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</si>
  <si>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</si>
  <si>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</si>
  <si>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</si>
  <si>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</si>
  <si>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</si>
  <si>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</si>
  <si>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</si>
  <si>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</si>
  <si>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</si>
  <si>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</si>
  <si>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</si>
  <si>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</si>
  <si>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</si>
  <si>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</si>
  <si>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</si>
  <si>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</si>
  <si>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</si>
  <si>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</si>
  <si>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</si>
  <si>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</si>
  <si>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</si>
  <si>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</si>
  <si>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</si>
  <si>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</si>
  <si>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</si>
  <si>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</si>
  <si>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</si>
  <si>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</si>
  <si>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</si>
  <si>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</si>
  <si>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</si>
  <si>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</si>
  <si>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</si>
  <si>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</si>
  <si>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</si>
  <si>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</si>
  <si>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</si>
  <si>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</si>
  <si>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</si>
  <si>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</si>
  <si>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</si>
  <si>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</si>
  <si>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</si>
  <si>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</si>
  <si>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</si>
  <si>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</si>
  <si>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</si>
  <si>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</si>
  <si>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</si>
  <si>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</si>
  <si>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</si>
  <si>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</si>
  <si>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</si>
  <si>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</si>
  <si>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</si>
  <si>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</si>
  <si>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</si>
  <si>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</si>
  <si>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</si>
  <si>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</si>
  <si>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</si>
  <si>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</si>
  <si>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</si>
  <si>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</si>
  <si>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</si>
  <si>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</si>
  <si>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</si>
  <si>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</si>
  <si>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</si>
  <si>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</si>
  <si>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</si>
  <si>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</si>
  <si>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</si>
  <si>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</si>
  <si>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</si>
  <si>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</si>
  <si>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</si>
  <si>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</si>
  <si>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</si>
  <si>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</si>
  <si>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</si>
  <si>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</si>
  <si>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</si>
  <si>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</si>
  <si>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</si>
  <si>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</si>
  <si>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</si>
  <si>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</si>
  <si>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</si>
  <si>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</si>
  <si>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</si>
  <si>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</si>
  <si>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</si>
  <si>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</si>
  <si>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</si>
  <si>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</si>
  <si>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</si>
  <si>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</si>
  <si>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</si>
  <si>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</si>
  <si>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</si>
  <si>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</si>
  <si>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</si>
  <si>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</si>
  <si>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</si>
  <si>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</si>
  <si>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</si>
  <si>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</si>
  <si>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</si>
  <si>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</si>
  <si>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</si>
  <si>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</si>
  <si>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</si>
  <si>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</si>
  <si>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</si>
  <si>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</si>
  <si>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</si>
  <si>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</si>
  <si>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</si>
  <si>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</si>
  <si>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</si>
  <si>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</si>
  <si>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</si>
  <si>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</si>
  <si>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</si>
  <si>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</si>
  <si>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</si>
  <si>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</si>
  <si>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</si>
  <si>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</si>
  <si>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</si>
  <si>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</si>
  <si>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</si>
  <si>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</si>
  <si>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</si>
  <si>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</si>
  <si>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</si>
  <si>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</si>
  <si>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</si>
  <si>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</si>
  <si>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</si>
  <si>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</si>
  <si>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</si>
  <si>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</si>
  <si>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</si>
  <si>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</si>
  <si>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</si>
  <si>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</si>
  <si>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</si>
  <si>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</si>
  <si>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</si>
  <si>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</si>
  <si>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</si>
  <si>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</si>
  <si>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</si>
  <si>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</si>
  <si>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</si>
  <si>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</si>
  <si>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</si>
  <si>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</si>
  <si>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</si>
  <si>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</si>
  <si>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</si>
  <si>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</si>
  <si>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</si>
  <si>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</si>
  <si>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</si>
  <si>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</si>
  <si>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</si>
  <si>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</si>
  <si>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</si>
  <si>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</si>
  <si>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</si>
  <si>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</si>
  <si>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</si>
  <si>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</si>
  <si>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</si>
  <si>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</si>
  <si>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</si>
  <si>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</si>
  <si>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</si>
  <si>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</si>
  <si>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</si>
  <si>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</si>
  <si>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</si>
  <si>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</si>
  <si>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</si>
  <si>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</si>
  <si>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</si>
  <si>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</si>
  <si>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</si>
  <si>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</si>
  <si>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</si>
  <si>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</si>
  <si>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</si>
  <si>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</si>
  <si>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</si>
  <si>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</si>
  <si>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</si>
  <si>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</si>
  <si>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</si>
  <si>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</si>
  <si>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</si>
  <si>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</si>
  <si>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</si>
  <si>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</si>
  <si>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</si>
  <si>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</si>
  <si>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</si>
  <si>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</si>
  <si>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</si>
  <si>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</si>
  <si>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</si>
  <si>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</si>
  <si>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</si>
  <si>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</si>
  <si>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</si>
  <si>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</si>
  <si>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</si>
  <si>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</si>
  <si>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</si>
  <si>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</si>
  <si>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</si>
  <si>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</si>
  <si>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</si>
  <si>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</si>
  <si>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</si>
  <si>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</si>
  <si>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</si>
  <si>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</si>
  <si>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</si>
  <si>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</si>
  <si>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</si>
  <si>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</si>
  <si>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</si>
  <si>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</si>
  <si>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</si>
  <si>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</si>
  <si>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</si>
  <si>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</si>
  <si>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</si>
  <si>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</si>
  <si>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</si>
  <si>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</si>
  <si>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</si>
  <si>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</si>
  <si>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</si>
  <si>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</si>
  <si>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</si>
  <si>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</si>
  <si>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</si>
  <si>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</si>
  <si>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</si>
  <si>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</si>
  <si>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</si>
  <si>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</si>
  <si>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</si>
  <si>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</si>
  <si>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</si>
  <si>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</si>
  <si>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</si>
  <si>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</si>
  <si>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</si>
  <si>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</si>
  <si>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</si>
  <si>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</si>
  <si>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</si>
  <si>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</si>
  <si>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</si>
  <si>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</si>
  <si>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</si>
  <si>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</si>
  <si>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</si>
  <si>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</si>
  <si>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</si>
  <si>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</si>
  <si>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</si>
  <si>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</si>
  <si>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</si>
  <si>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</si>
  <si>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</si>
  <si>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</si>
  <si>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</si>
  <si>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</si>
  <si>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</si>
  <si>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</si>
  <si>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</si>
  <si>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</si>
  <si>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</si>
  <si>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</si>
  <si>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</si>
  <si>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</si>
  <si>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</si>
  <si>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</si>
  <si>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</si>
  <si>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</si>
  <si>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</si>
  <si>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</si>
  <si>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</si>
  <si>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</si>
  <si>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</si>
  <si>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</si>
  <si>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</si>
  <si>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</si>
  <si>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</si>
  <si>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</si>
  <si>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</si>
  <si>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</si>
  <si>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</si>
  <si>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</si>
  <si>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</si>
  <si>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</si>
  <si>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</si>
  <si>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</si>
  <si>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</si>
  <si>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</si>
  <si>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</si>
  <si>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</si>
  <si>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</si>
  <si>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</si>
  <si>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</si>
  <si>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</si>
  <si>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</si>
  <si>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</si>
  <si>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</si>
  <si>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</si>
  <si>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</si>
  <si>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</si>
  <si>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</si>
  <si>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</si>
  <si>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</si>
  <si>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</si>
  <si>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</si>
  <si>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</si>
  <si>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</si>
  <si>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</si>
  <si>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</si>
  <si>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</si>
  <si>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</si>
  <si>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</si>
  <si>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</si>
  <si>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</si>
  <si>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</si>
  <si>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</si>
  <si>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</si>
  <si>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</si>
  <si>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</si>
  <si>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</si>
  <si>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</si>
  <si>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</si>
  <si>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</si>
  <si>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</si>
  <si>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</si>
  <si>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</si>
  <si>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</si>
  <si>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</si>
  <si>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</si>
  <si>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</si>
  <si>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</si>
  <si>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</si>
  <si>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</si>
  <si>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</si>
  <si>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</si>
  <si>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</si>
  <si>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</si>
  <si>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</si>
  <si>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</si>
  <si>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</si>
  <si>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</si>
  <si>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</si>
  <si>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</si>
  <si>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</si>
  <si>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</si>
  <si>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</si>
  <si>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</si>
  <si>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</si>
  <si>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</si>
  <si>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</si>
  <si>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</si>
  <si>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</si>
  <si>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</si>
  <si>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</si>
  <si>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</si>
  <si>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</si>
  <si>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</si>
  <si>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</si>
  <si>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</si>
  <si>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</si>
  <si>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</si>
  <si>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</si>
  <si>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</si>
  <si>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</si>
  <si>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</si>
  <si>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</si>
  <si>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</si>
  <si>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</si>
  <si>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</si>
  <si>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</si>
  <si>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</si>
  <si>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</si>
  <si>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</si>
  <si>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</si>
  <si>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</si>
  <si>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</si>
  <si>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</si>
  <si>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</si>
  <si>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</si>
  <si>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</si>
  <si>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</si>
  <si>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</si>
  <si>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</si>
  <si>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</si>
  <si>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</si>
  <si>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</si>
  <si>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</si>
  <si>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</si>
  <si>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</si>
  <si>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</si>
  <si>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</si>
  <si>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</si>
  <si>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</si>
  <si>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</si>
  <si>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</si>
  <si>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</si>
  <si>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</si>
  <si>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</si>
  <si>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</si>
  <si>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</si>
  <si>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</si>
  <si>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</si>
  <si>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</si>
  <si>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</si>
  <si>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</si>
  <si>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</si>
  <si>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</si>
  <si>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</si>
  <si>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</si>
  <si>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</si>
  <si>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</si>
  <si>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</si>
  <si>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</si>
  <si>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</si>
  <si>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</si>
  <si>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</si>
  <si>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</si>
  <si>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</si>
  <si>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</si>
  <si>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</si>
  <si>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</si>
  <si>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</si>
  <si>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</si>
  <si>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</si>
  <si>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</si>
  <si>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</si>
  <si>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</si>
  <si>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</si>
  <si>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</si>
  <si>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</si>
  <si>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</si>
  <si>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</si>
  <si>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</si>
  <si>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</si>
  <si>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</si>
  <si>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</si>
  <si>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</si>
  <si>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</si>
  <si>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</si>
  <si>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</si>
  <si>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</si>
  <si>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</si>
  <si>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</si>
  <si>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</si>
  <si>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</si>
  <si>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</si>
  <si>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</si>
  <si>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</si>
  <si>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</si>
  <si>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</si>
  <si>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</si>
  <si>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</si>
  <si>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</si>
  <si>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</si>
  <si>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</si>
  <si>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</si>
  <si>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</si>
  <si>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</si>
  <si>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</si>
  <si>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</si>
  <si>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</si>
  <si>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</si>
  <si>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</si>
  <si>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</si>
  <si>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</si>
  <si>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</si>
  <si>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</si>
  <si>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</si>
  <si>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</si>
  <si>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</si>
  <si>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</si>
  <si>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</si>
  <si>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</si>
  <si>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</si>
  <si>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</si>
  <si>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</si>
  <si>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</si>
  <si>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</si>
  <si>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</si>
  <si>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</si>
  <si>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</si>
  <si>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</si>
  <si>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</si>
  <si>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</si>
  <si>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</si>
  <si>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</si>
  <si>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</si>
  <si>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</si>
  <si>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</si>
  <si>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</si>
  <si>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</si>
  <si>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</si>
  <si>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</si>
  <si>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</si>
  <si>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</si>
  <si>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</si>
  <si>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</si>
  <si>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</si>
  <si>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</si>
  <si>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</si>
  <si>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</si>
  <si>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</si>
  <si>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</si>
  <si>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</si>
  <si>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</si>
  <si>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</si>
  <si>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</si>
  <si>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</si>
  <si>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</si>
  <si>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</si>
  <si>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</si>
  <si>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</si>
  <si>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</si>
  <si>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</si>
  <si>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</si>
  <si>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</si>
  <si>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</si>
  <si>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</si>
  <si>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</si>
  <si>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</si>
  <si>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</si>
  <si>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</si>
  <si>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</si>
  <si>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</si>
  <si>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</si>
  <si>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</si>
  <si>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</si>
  <si>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</si>
  <si>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</si>
  <si>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</si>
  <si>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</si>
  <si>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</si>
  <si>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</si>
  <si>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</si>
  <si>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</si>
  <si>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</si>
  <si>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</si>
  <si>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</si>
  <si>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</si>
  <si>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</si>
  <si>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</si>
  <si>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</si>
  <si>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</si>
  <si>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</si>
  <si>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</si>
  <si>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</si>
  <si>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</si>
  <si>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</si>
  <si>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</si>
  <si>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</si>
  <si>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</si>
  <si>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</si>
  <si>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</si>
  <si>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</si>
  <si>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</si>
  <si>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</si>
  <si>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</si>
  <si>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</si>
  <si>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</si>
  <si>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</si>
  <si>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</si>
  <si>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</si>
  <si>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</si>
  <si>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</si>
  <si>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</si>
  <si>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</si>
  <si>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</si>
  <si>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</si>
  <si>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</si>
  <si>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</si>
  <si>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</si>
  <si>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</si>
  <si>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</si>
  <si>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</si>
  <si>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</si>
  <si>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</si>
  <si>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</si>
  <si>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</si>
  <si>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</si>
  <si>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</si>
  <si>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</si>
  <si>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</si>
  <si>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</si>
  <si>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</si>
  <si>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</si>
  <si>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</si>
  <si>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</si>
  <si>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</si>
  <si>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</si>
  <si>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</si>
  <si>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</si>
  <si>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</si>
  <si>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</si>
  <si>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</si>
  <si>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</si>
  <si>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</si>
  <si>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</si>
  <si>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</si>
  <si>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</si>
  <si>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</si>
  <si>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</si>
  <si>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</si>
  <si>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</si>
  <si>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</si>
  <si>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</si>
  <si>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</si>
  <si>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</si>
  <si>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</si>
  <si>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</si>
  <si>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</si>
  <si>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</si>
  <si>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</si>
  <si>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</si>
  <si>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</si>
  <si>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</si>
  <si>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</si>
  <si>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</si>
  <si>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</si>
  <si>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</si>
  <si>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</si>
  <si>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</si>
  <si>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</si>
  <si>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</si>
  <si>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</si>
  <si>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</si>
  <si>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</si>
  <si>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</si>
  <si>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</si>
  <si>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</si>
  <si>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</si>
  <si>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</si>
  <si>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</si>
  <si>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</si>
  <si>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</si>
  <si>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</si>
  <si>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</si>
  <si>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</si>
  <si>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</si>
  <si>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</si>
  <si>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</si>
  <si>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</si>
  <si>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</si>
  <si>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</si>
  <si>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</si>
  <si>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</si>
  <si>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</si>
  <si>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</si>
  <si>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</si>
  <si>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</si>
  <si>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</si>
  <si>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</si>
  <si>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</si>
  <si>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</si>
  <si>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</si>
  <si>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</si>
  <si>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</si>
  <si>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</si>
  <si>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</si>
  <si>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</si>
  <si>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</si>
  <si>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</si>
  <si>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</si>
  <si>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</si>
  <si>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</si>
  <si>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</si>
  <si>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</si>
  <si>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</si>
  <si>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</si>
  <si>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</si>
  <si>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</si>
  <si>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</si>
  <si>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</si>
  <si>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</si>
  <si>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</si>
  <si>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</si>
  <si>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</si>
  <si>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</si>
  <si>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</si>
  <si>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</si>
  <si>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</si>
  <si>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</si>
  <si>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</si>
  <si>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</si>
  <si>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</si>
  <si>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</si>
  <si>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</si>
  <si>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</si>
  <si>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</si>
  <si>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</si>
  <si>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</si>
  <si>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</si>
  <si>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</si>
  <si>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</si>
  <si>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</si>
  <si>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</si>
  <si>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</si>
  <si>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</si>
  <si>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</si>
  <si>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</si>
  <si>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</si>
  <si>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</si>
  <si>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</si>
  <si>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</si>
  <si>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</si>
  <si>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</si>
  <si>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</si>
  <si>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</si>
  <si>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</si>
  <si>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</si>
  <si>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</si>
  <si>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</si>
  <si>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</si>
  <si>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</si>
  <si>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</si>
  <si>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</si>
  <si>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</si>
  <si>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</si>
  <si>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</si>
  <si>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</si>
  <si>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</si>
  <si>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</si>
  <si>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</si>
  <si>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</si>
  <si>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</si>
  <si>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</si>
  <si>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</si>
  <si>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</si>
  <si>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</si>
  <si>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</si>
  <si>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</si>
  <si>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</si>
  <si>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</si>
  <si>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</si>
  <si>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</si>
  <si>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</si>
  <si>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</si>
  <si>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</si>
  <si>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</si>
  <si>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</si>
  <si>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</si>
  <si>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</si>
  <si>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</si>
  <si>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</si>
  <si>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</si>
  <si>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</si>
  <si>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</si>
  <si>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</si>
  <si>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</si>
  <si>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</si>
  <si>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</si>
  <si>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</si>
  <si>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</si>
  <si>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</si>
  <si>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</si>
  <si>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</si>
  <si>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</si>
  <si>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</si>
  <si>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</si>
  <si>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</si>
  <si>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</si>
  <si>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</si>
  <si>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</si>
  <si>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</si>
  <si>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</si>
  <si>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</si>
  <si>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</si>
  <si>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</si>
  <si>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</si>
  <si>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</si>
  <si>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</si>
  <si>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</si>
  <si>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</si>
  <si>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</si>
  <si>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</si>
  <si>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</si>
  <si>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</si>
  <si>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</si>
  <si>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</si>
  <si>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</si>
  <si>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</si>
  <si>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</si>
  <si>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</si>
  <si>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</si>
  <si>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</si>
  <si>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</si>
  <si>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</si>
  <si>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</si>
  <si>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</si>
  <si>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</si>
  <si>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</si>
  <si>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</si>
  <si>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</si>
  <si>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</si>
  <si>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</si>
  <si>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</si>
  <si>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</si>
  <si>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</si>
  <si>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</si>
  <si>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</si>
  <si>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</si>
  <si>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</si>
  <si>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</si>
  <si>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</si>
  <si>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</si>
  <si>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</si>
  <si>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</si>
  <si>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</si>
  <si>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</si>
  <si>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</si>
  <si>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</si>
  <si>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</si>
  <si>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</si>
  <si>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</si>
  <si>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</si>
  <si>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</si>
  <si>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</si>
  <si>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</si>
  <si>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</si>
  <si>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</si>
  <si>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</si>
  <si>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</si>
  <si>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</si>
  <si>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</si>
  <si>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</si>
  <si>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</si>
  <si>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</si>
  <si>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</si>
  <si>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</si>
  <si>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</si>
  <si>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</si>
  <si>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</si>
  <si>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</si>
  <si>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</si>
  <si>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</si>
  <si>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</si>
  <si>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</si>
  <si>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</si>
  <si>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</si>
  <si>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</si>
  <si>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</si>
  <si>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</si>
  <si>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</si>
  <si>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</si>
  <si>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</si>
  <si>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</si>
  <si>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</si>
  <si>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</si>
  <si>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</si>
  <si>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</si>
  <si>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</si>
  <si>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</si>
  <si>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</si>
  <si>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</si>
  <si>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</si>
  <si>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</si>
  <si>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</si>
  <si>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</si>
  <si>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</si>
  <si>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</si>
  <si>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</si>
  <si>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</si>
  <si>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</si>
  <si>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</si>
  <si>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</si>
  <si>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</si>
  <si>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</si>
  <si>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</si>
  <si>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</si>
  <si>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</si>
  <si>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</si>
  <si>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</si>
  <si>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</si>
  <si>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</si>
  <si>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</si>
  <si>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</si>
  <si>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</si>
  <si>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</si>
  <si>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</si>
  <si>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</si>
  <si>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</si>
  <si>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</si>
  <si>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</si>
  <si>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</si>
  <si>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</si>
  <si>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</si>
  <si>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</si>
  <si>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</si>
  <si>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</si>
  <si>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</si>
  <si>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</si>
  <si>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</si>
  <si>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</si>
  <si>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</si>
  <si>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</si>
  <si>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</si>
  <si>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</si>
  <si>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</si>
  <si>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</si>
  <si>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</si>
  <si>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</si>
  <si>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</si>
  <si>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</si>
  <si>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</si>
  <si>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</si>
  <si>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</si>
  <si>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</si>
  <si>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</si>
  <si>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</si>
  <si>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</si>
  <si>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</si>
  <si>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</si>
  <si>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</si>
  <si>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</si>
  <si>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</si>
  <si>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</si>
  <si>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</si>
  <si>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</si>
  <si>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</si>
  <si>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</si>
  <si>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</si>
  <si>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</si>
  <si>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</si>
  <si>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</si>
  <si>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</si>
  <si>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</si>
  <si>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</si>
  <si>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</si>
  <si>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</si>
  <si>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</si>
  <si>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</si>
  <si>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</si>
  <si>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</si>
  <si>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</si>
  <si>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</si>
  <si>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</si>
  <si>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</si>
  <si>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</si>
  <si>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</si>
  <si>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</si>
  <si>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</si>
  <si>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</si>
  <si>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</si>
  <si>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</si>
  <si>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</si>
  <si>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</si>
  <si>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</si>
  <si>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</si>
  <si>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</si>
  <si>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</si>
  <si>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</si>
  <si>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</si>
  <si>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</si>
  <si>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</si>
  <si>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</si>
  <si>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</si>
  <si>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</si>
  <si>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</si>
  <si>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</si>
  <si>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</si>
  <si>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</si>
  <si>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</si>
  <si>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</si>
  <si>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</si>
  <si>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</si>
  <si>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</si>
  <si>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</si>
  <si>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</si>
  <si>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</si>
  <si>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</si>
  <si>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</si>
  <si>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</si>
  <si>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</si>
  <si>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</si>
  <si>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</si>
  <si>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</si>
  <si>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</si>
  <si>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</si>
  <si>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</si>
  <si>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</si>
  <si>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</si>
  <si>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</si>
  <si>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</si>
  <si>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</si>
  <si>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</si>
  <si>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</si>
  <si>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</si>
  <si>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</si>
  <si>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</si>
  <si>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</si>
  <si>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</si>
  <si>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</si>
  <si>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</si>
  <si>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</si>
  <si>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</si>
  <si>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</si>
  <si>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</si>
  <si>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</si>
  <si>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</si>
  <si>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</si>
  <si>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</si>
  <si>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</si>
  <si>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</si>
  <si>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</si>
  <si>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</si>
  <si>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</si>
  <si>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</si>
  <si>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</si>
  <si>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</si>
  <si>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</si>
  <si>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</si>
  <si>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</si>
  <si>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</si>
  <si>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</si>
  <si>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</si>
  <si>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</si>
  <si>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</si>
  <si>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</si>
  <si>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</si>
  <si>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</si>
  <si>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</si>
  <si>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</si>
  <si>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</si>
  <si>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</si>
  <si>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</si>
  <si>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</si>
  <si>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</si>
  <si>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</si>
  <si>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</si>
  <si>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</si>
  <si>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</si>
  <si>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</si>
  <si>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</si>
  <si>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</si>
  <si>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</si>
  <si>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</si>
  <si>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</si>
  <si>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</si>
  <si>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</si>
  <si>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</si>
  <si>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</si>
  <si>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</si>
  <si>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</si>
  <si>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</si>
  <si>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</si>
  <si>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</si>
  <si>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</si>
  <si>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</si>
  <si>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</si>
  <si>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</si>
  <si>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</si>
  <si>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</si>
  <si>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</si>
  <si>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</si>
  <si>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</si>
  <si>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</si>
  <si>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</si>
  <si>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</si>
  <si>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</si>
  <si>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</si>
  <si>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</si>
  <si>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</si>
  <si>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</si>
  <si>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</si>
  <si>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</si>
  <si>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</si>
  <si>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</si>
  <si>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</si>
  <si>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</si>
  <si>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</si>
  <si>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</si>
  <si>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</si>
  <si>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</si>
  <si>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</si>
  <si>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</si>
  <si>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</si>
  <si>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</si>
  <si>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</si>
  <si>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</si>
  <si>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</si>
  <si>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</si>
  <si>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</si>
  <si>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</si>
  <si>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</si>
  <si>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</si>
  <si>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</si>
  <si>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</si>
  <si>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</si>
  <si>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</si>
  <si>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</si>
  <si>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</si>
  <si>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</si>
  <si>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</si>
  <si>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</si>
  <si>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</si>
  <si>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</si>
  <si>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</si>
  <si>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</si>
  <si>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</si>
  <si>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</si>
  <si>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</si>
  <si>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</si>
  <si>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</si>
  <si>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</si>
  <si>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</si>
  <si>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</si>
  <si>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</si>
  <si>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</si>
  <si>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</si>
  <si>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</si>
  <si>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</si>
  <si>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</si>
  <si>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</si>
  <si>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</si>
  <si>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</si>
  <si>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</si>
  <si>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</si>
  <si>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</si>
  <si>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</si>
  <si>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</si>
  <si>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</si>
  <si>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</si>
  <si>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</si>
  <si>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</si>
  <si>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</si>
  <si>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</si>
  <si>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</si>
  <si>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</si>
  <si>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</si>
  <si>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</si>
  <si>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</si>
  <si>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</si>
  <si>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</si>
  <si>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</si>
  <si>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</si>
  <si>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</si>
  <si>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</si>
  <si>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</si>
  <si>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</si>
  <si>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</si>
  <si>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</si>
  <si>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</si>
  <si>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</si>
  <si>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</si>
  <si>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</si>
  <si>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</si>
  <si>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</si>
  <si>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</si>
  <si>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</si>
  <si>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</si>
  <si>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</si>
  <si>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</si>
  <si>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</si>
  <si>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</si>
  <si>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</si>
  <si>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</si>
  <si>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</si>
  <si>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</si>
  <si>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</si>
  <si>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</si>
  <si>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</si>
  <si>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</si>
  <si>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</si>
  <si>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</si>
  <si>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</si>
  <si>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</si>
  <si>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</si>
  <si>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</si>
  <si>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</si>
  <si>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</si>
  <si>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</si>
  <si>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</si>
  <si>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</si>
  <si>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</si>
  <si>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</si>
  <si>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</si>
  <si>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</si>
  <si>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</si>
  <si>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</si>
  <si>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</si>
  <si>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</si>
  <si>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</si>
  <si>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</si>
  <si>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</si>
  <si>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</si>
  <si>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</si>
  <si>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</si>
  <si>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</si>
  <si>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</si>
  <si>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</si>
  <si>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</si>
  <si>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</si>
  <si>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</si>
  <si>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</si>
  <si>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</si>
  <si>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</si>
  <si>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</si>
  <si>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</si>
  <si>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</si>
  <si>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</si>
  <si>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</si>
  <si>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</si>
  <si>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</si>
  <si>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</si>
  <si>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</si>
  <si>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</si>
  <si>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</si>
  <si>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</si>
  <si>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</si>
  <si>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</si>
  <si>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</si>
  <si>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</si>
  <si>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</si>
  <si>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</si>
  <si>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</si>
  <si>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</si>
  <si>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</si>
  <si>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</si>
  <si>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</si>
  <si>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</si>
  <si>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</si>
  <si>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</si>
  <si>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</si>
  <si>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</si>
  <si>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</si>
  <si>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</si>
  <si>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</si>
  <si>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</si>
  <si>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</si>
  <si>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</si>
  <si>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</si>
  <si>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</si>
  <si>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</si>
  <si>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</si>
  <si>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</si>
  <si>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</si>
  <si>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</si>
  <si>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</si>
  <si>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</si>
  <si>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</si>
  <si>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</si>
  <si>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</si>
  <si>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</si>
  <si>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</si>
  <si>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</si>
  <si>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</si>
  <si>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</si>
  <si>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</si>
  <si>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</si>
  <si>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</si>
  <si>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</si>
  <si>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</si>
  <si>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</si>
  <si>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</si>
  <si>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</si>
  <si>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</si>
  <si>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</si>
  <si>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</si>
  <si>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</si>
  <si>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</si>
  <si>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</si>
  <si>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</si>
  <si>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</si>
  <si>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</si>
  <si>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</si>
  <si>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</si>
  <si>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</si>
  <si>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</si>
  <si>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</si>
  <si>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</si>
  <si>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</si>
  <si>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</si>
  <si>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</si>
  <si>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</si>
  <si>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</si>
  <si>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</si>
  <si>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</si>
  <si>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</si>
  <si>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</si>
  <si>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</si>
  <si>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</si>
  <si>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</si>
  <si>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</si>
  <si>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</si>
  <si>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</si>
  <si>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</si>
  <si>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</si>
  <si>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</si>
  <si>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</si>
  <si>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</si>
  <si>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</si>
  <si>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</si>
  <si>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</si>
  <si>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</si>
  <si>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</si>
  <si>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</si>
  <si>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</si>
  <si>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</si>
  <si>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</si>
  <si>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</si>
  <si>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</si>
  <si>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</si>
  <si>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</si>
  <si>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</si>
  <si>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</si>
  <si>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</si>
  <si>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</si>
  <si>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</si>
  <si>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</si>
  <si>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</si>
  <si>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</si>
  <si>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</si>
  <si>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</si>
  <si>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</si>
  <si>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</si>
  <si>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</si>
  <si>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</si>
  <si>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</si>
  <si>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</si>
  <si>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</si>
  <si>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</si>
  <si>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</si>
  <si>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</si>
  <si>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</si>
  <si>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</si>
  <si>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</si>
  <si>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</si>
  <si>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</si>
  <si>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</si>
  <si>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</si>
  <si>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</si>
  <si>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</si>
  <si>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</si>
  <si>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</si>
  <si>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</si>
  <si>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</si>
  <si>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</si>
  <si>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</si>
  <si>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</si>
  <si>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</si>
  <si>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</si>
  <si>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</si>
  <si>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</si>
  <si>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</si>
  <si>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</si>
  <si>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</si>
  <si>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</si>
  <si>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</si>
  <si>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</si>
  <si>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</si>
  <si>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</si>
  <si>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</si>
  <si>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</si>
  <si>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</si>
  <si>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</si>
  <si>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</si>
  <si>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</si>
  <si>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</si>
  <si>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</si>
  <si>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</si>
  <si>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</si>
  <si>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</si>
  <si>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</si>
  <si>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</si>
  <si>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</si>
  <si>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</si>
  <si>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</si>
  <si>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</si>
  <si>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</si>
  <si>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</si>
  <si>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</si>
  <si>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</si>
  <si>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</si>
  <si>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</si>
  <si>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</si>
  <si>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</si>
  <si>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</si>
  <si>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</si>
  <si>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</si>
  <si>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</si>
  <si>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</si>
  <si>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</si>
  <si>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</si>
  <si>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</si>
  <si>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</si>
  <si>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</si>
  <si>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</si>
  <si>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</si>
  <si>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</si>
  <si>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</si>
  <si>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</si>
  <si>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</si>
  <si>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</si>
  <si>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</si>
  <si>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</si>
  <si>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</si>
  <si>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</si>
  <si>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</si>
  <si>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</si>
  <si>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</si>
  <si>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</si>
  <si>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</si>
  <si>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</si>
  <si>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</si>
  <si>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</si>
  <si>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</si>
  <si>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</si>
  <si>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</si>
  <si>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</si>
  <si>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</si>
  <si>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</si>
  <si>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</si>
  <si>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</si>
  <si>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</si>
  <si>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</si>
  <si>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</si>
  <si>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</si>
  <si>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</si>
  <si>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</si>
  <si>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</si>
  <si>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</si>
  <si>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</si>
  <si>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</si>
  <si>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</si>
  <si>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</si>
  <si>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</si>
  <si>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</si>
  <si>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</si>
  <si>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</si>
  <si>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</si>
  <si>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</si>
  <si>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</si>
  <si>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</si>
  <si>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</si>
  <si>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</si>
  <si>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</si>
  <si>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</si>
  <si>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</si>
  <si>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</si>
  <si>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</si>
  <si>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</si>
  <si>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</si>
  <si>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</si>
  <si>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</si>
  <si>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</si>
  <si>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</si>
  <si>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</si>
  <si>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</si>
  <si>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</si>
  <si>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</si>
  <si>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</si>
  <si>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</si>
  <si>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</si>
  <si>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</si>
  <si>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</si>
  <si>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</si>
  <si>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</si>
  <si>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</si>
  <si>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</si>
  <si>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</si>
  <si>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</si>
  <si>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</si>
  <si>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</si>
  <si>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</si>
  <si>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</si>
  <si>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</si>
  <si>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</si>
  <si>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</si>
  <si>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</si>
  <si>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</si>
  <si>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</si>
  <si>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</si>
  <si>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</si>
  <si>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</si>
  <si>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</si>
  <si>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</si>
  <si>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</si>
  <si>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</si>
  <si>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</si>
  <si>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</si>
  <si>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</si>
  <si>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</si>
  <si>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</si>
  <si>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</si>
  <si>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</si>
  <si>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</si>
  <si>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</si>
  <si>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</si>
  <si>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</si>
  <si>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</si>
  <si>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</si>
  <si>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</si>
  <si>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</si>
  <si>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</si>
  <si>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</si>
  <si>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</si>
  <si>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</si>
  <si>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</si>
  <si>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</si>
  <si>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</si>
  <si>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</si>
  <si>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</si>
  <si>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</si>
  <si>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</si>
  <si>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</si>
  <si>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</si>
  <si>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</si>
  <si>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</si>
  <si>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</si>
  <si>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</si>
  <si>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</si>
  <si>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</si>
  <si>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</si>
  <si>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</si>
  <si>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</si>
  <si>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</si>
  <si>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</si>
  <si>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</si>
  <si>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</si>
  <si>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</si>
  <si>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</si>
  <si>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</si>
  <si>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</si>
  <si>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</si>
  <si>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</si>
  <si>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</si>
  <si>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</si>
  <si>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</si>
  <si>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</si>
  <si>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</si>
  <si>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</si>
  <si>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</si>
  <si>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</si>
  <si>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</si>
  <si>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</si>
  <si>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</si>
  <si>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</si>
  <si>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</si>
  <si>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</si>
  <si>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</si>
  <si>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</si>
  <si>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</si>
  <si>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</si>
  <si>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</si>
  <si>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</si>
  <si>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</si>
  <si>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</si>
  <si>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</si>
  <si>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</si>
  <si>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</si>
  <si>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</si>
  <si>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</si>
  <si>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</si>
  <si>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</si>
  <si>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</si>
  <si>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</si>
  <si>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</si>
  <si>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</si>
  <si>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</si>
  <si>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</si>
  <si>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</si>
  <si>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</si>
  <si>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</si>
  <si>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</si>
  <si>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</si>
  <si>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</si>
  <si>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</si>
  <si>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</si>
  <si>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</si>
  <si>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</si>
  <si>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</si>
  <si>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</si>
  <si>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</si>
  <si>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</si>
  <si>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</si>
  <si>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</si>
  <si>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</si>
  <si>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</si>
  <si>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</si>
  <si>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</si>
  <si>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</si>
  <si>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</si>
  <si>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</si>
  <si>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</si>
  <si>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</si>
  <si>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</si>
  <si>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</si>
  <si>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</si>
  <si>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</si>
  <si>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</si>
  <si>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</si>
  <si>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</si>
  <si>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</si>
  <si>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</si>
  <si>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</si>
  <si>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</si>
  <si>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</si>
  <si>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</si>
  <si>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</si>
  <si>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</si>
  <si>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</si>
  <si>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</si>
  <si>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</si>
  <si>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</si>
  <si>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</si>
  <si>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</si>
  <si>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</si>
  <si>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</si>
  <si>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</si>
  <si>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</si>
  <si>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</si>
  <si>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</si>
  <si>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</si>
  <si>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</si>
  <si>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</si>
  <si>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</si>
  <si>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</si>
  <si>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</si>
  <si>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</si>
  <si>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</si>
  <si>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</si>
  <si>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</si>
  <si>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</si>
  <si>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</si>
  <si>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</si>
  <si>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</si>
  <si>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</si>
  <si>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</si>
  <si>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</si>
  <si>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</si>
  <si>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</si>
  <si>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</si>
  <si>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</si>
  <si>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</si>
  <si>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</si>
  <si>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</si>
  <si>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</si>
  <si>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</si>
  <si>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</si>
  <si>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</si>
  <si>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</si>
  <si>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</si>
  <si>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</si>
  <si>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</si>
  <si>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</si>
  <si>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</si>
  <si>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</si>
  <si>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</si>
  <si>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</si>
  <si>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</si>
  <si>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</si>
  <si>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</si>
  <si>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</si>
  <si>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</si>
  <si>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</si>
  <si>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</si>
  <si>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</si>
  <si>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</si>
  <si>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</si>
  <si>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</si>
  <si>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</si>
  <si>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</si>
  <si>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</si>
  <si>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</si>
  <si>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</si>
  <si>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</si>
  <si>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</si>
  <si>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</si>
  <si>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</si>
  <si>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</si>
  <si>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</si>
  <si>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</si>
  <si>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</si>
  <si>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</si>
  <si>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</si>
  <si>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</si>
  <si>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</si>
  <si>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</si>
  <si>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</si>
  <si>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</si>
  <si>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</si>
  <si>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</si>
  <si>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</si>
  <si>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</si>
  <si>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</si>
  <si>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</si>
  <si>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</si>
  <si>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</si>
  <si>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</si>
  <si>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</si>
  <si>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</si>
  <si>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</si>
  <si>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</si>
  <si>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</si>
  <si>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</si>
  <si>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</si>
  <si>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</si>
  <si>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</si>
  <si>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</si>
  <si>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</si>
  <si>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</si>
  <si>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</si>
  <si>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</si>
  <si>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</si>
  <si>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</si>
  <si>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</si>
  <si>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</si>
  <si>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</si>
  <si>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</si>
  <si>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</si>
  <si>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</si>
  <si>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</si>
  <si>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</si>
  <si>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</si>
  <si>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</si>
  <si>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</si>
  <si>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</si>
  <si>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</si>
  <si>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</si>
  <si>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</si>
  <si>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</si>
  <si>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</si>
  <si>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</si>
  <si>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</si>
  <si>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</si>
  <si>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</si>
  <si>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</si>
  <si>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</si>
  <si>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</si>
  <si>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</si>
  <si>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</si>
  <si>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</si>
  <si>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</si>
  <si>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</si>
  <si>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</si>
  <si>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</si>
  <si>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</si>
  <si>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</si>
  <si>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</si>
  <si>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</si>
  <si>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</si>
  <si>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</si>
  <si>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</si>
  <si>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</si>
  <si>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</si>
  <si>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</si>
  <si>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</si>
  <si>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</si>
  <si>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</si>
  <si>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</si>
  <si>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</si>
  <si>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</si>
  <si>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</si>
  <si>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</si>
  <si>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</si>
  <si>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</si>
  <si>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</si>
  <si>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</si>
  <si>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</si>
  <si>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</si>
  <si>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</si>
  <si>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</si>
  <si>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</si>
  <si>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</si>
  <si>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</si>
  <si>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</si>
  <si>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</si>
  <si>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</si>
  <si>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</si>
  <si>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</si>
  <si>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</si>
  <si>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</si>
  <si>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</si>
  <si>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</si>
  <si>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</si>
  <si>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</si>
  <si>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</si>
  <si>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</si>
  <si>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</si>
  <si>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</si>
  <si>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</si>
  <si>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</si>
  <si>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</si>
  <si>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</si>
  <si>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</si>
  <si>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</si>
  <si>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</si>
  <si>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</si>
  <si>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</si>
  <si>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</si>
  <si>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</si>
  <si>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</si>
  <si>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</si>
  <si>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</si>
  <si>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</si>
  <si>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</si>
  <si>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</si>
  <si>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</si>
  <si>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</si>
  <si>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</si>
  <si>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</si>
  <si>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</si>
  <si>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</si>
  <si>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</si>
  <si>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</si>
  <si>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</si>
  <si>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</si>
  <si>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</si>
  <si>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</si>
  <si>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</si>
  <si>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</si>
  <si>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</si>
  <si>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</si>
  <si>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</si>
  <si>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</si>
  <si>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</si>
  <si>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</si>
  <si>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</si>
  <si>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</si>
  <si>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</si>
  <si>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</si>
  <si>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</si>
  <si>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</si>
  <si>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</si>
  <si>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</si>
  <si>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</si>
  <si>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</si>
  <si>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</si>
  <si>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</si>
  <si>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</si>
  <si>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</si>
  <si>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</si>
  <si>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</si>
  <si>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</si>
  <si>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</si>
  <si>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</si>
  <si>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</si>
  <si>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</si>
  <si>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</si>
  <si>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</si>
  <si>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</si>
  <si>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</si>
  <si>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</si>
  <si>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</si>
  <si>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</si>
  <si>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</si>
  <si>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</si>
  <si>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</si>
  <si>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</si>
  <si>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</si>
  <si>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</si>
  <si>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</si>
  <si>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</si>
  <si>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</si>
  <si>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</si>
  <si>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</si>
  <si>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</si>
  <si>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</si>
  <si>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</si>
  <si>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</si>
  <si>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</si>
  <si>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</si>
  <si>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</si>
  <si>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</si>
  <si>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</si>
  <si>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</si>
  <si>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</si>
  <si>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</si>
  <si>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</si>
  <si>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</si>
  <si>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</si>
  <si>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</si>
  <si>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</si>
  <si>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</si>
  <si>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</si>
  <si>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</si>
  <si>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</si>
  <si>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</si>
  <si>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</si>
  <si>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</si>
  <si>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</si>
  <si>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</si>
  <si>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</si>
  <si>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</si>
  <si>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</si>
  <si>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</si>
  <si>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</si>
  <si>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</si>
  <si>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</si>
  <si>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</si>
  <si>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</si>
  <si>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</si>
  <si>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</si>
  <si>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</si>
  <si>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</si>
  <si>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</si>
  <si>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</si>
  <si>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</si>
  <si>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</si>
  <si>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</si>
  <si>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</si>
  <si>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</si>
  <si>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</si>
  <si>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</si>
  <si>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</si>
  <si>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</si>
  <si>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</si>
  <si>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</si>
  <si>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</si>
  <si>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</si>
  <si>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</si>
  <si>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</si>
  <si>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</si>
  <si>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</si>
  <si>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</si>
  <si>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</si>
  <si>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</si>
  <si>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</si>
  <si>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</si>
  <si>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</si>
  <si>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</si>
  <si>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</si>
  <si>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</si>
  <si>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</si>
  <si>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</si>
  <si>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</si>
  <si>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</si>
  <si>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</si>
  <si>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</si>
  <si>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</si>
  <si>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</si>
  <si>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</si>
  <si>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</si>
  <si>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</si>
  <si>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</si>
  <si>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</si>
  <si>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</si>
  <si>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</si>
  <si>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</si>
  <si>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</si>
  <si>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</si>
  <si>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</si>
  <si>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</si>
  <si>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</si>
  <si>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</si>
  <si>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</si>
  <si>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</si>
  <si>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</si>
  <si>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</si>
  <si>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</si>
  <si>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</si>
  <si>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</si>
  <si>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</si>
  <si>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</si>
  <si>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</si>
  <si>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</si>
  <si>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</si>
  <si>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</si>
  <si>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</si>
  <si>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</si>
  <si>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</si>
  <si>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</si>
  <si>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</si>
  <si>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</si>
  <si>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</si>
  <si>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</si>
  <si>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</si>
  <si>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</si>
  <si>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</si>
  <si>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</si>
  <si>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</si>
  <si>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</si>
  <si>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</si>
  <si>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</si>
  <si>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</si>
  <si>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</si>
  <si>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</si>
  <si>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</si>
  <si>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</si>
  <si>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</si>
  <si>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</si>
  <si>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</si>
  <si>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</si>
  <si>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</si>
  <si>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</si>
  <si>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</si>
  <si>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</si>
  <si>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</si>
  <si>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</si>
  <si>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</si>
  <si>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</si>
  <si>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</si>
  <si>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</si>
  <si>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</si>
  <si>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</si>
  <si>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</si>
  <si>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</si>
  <si>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</si>
  <si>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</si>
  <si>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</si>
  <si>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</si>
  <si>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</si>
  <si>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</si>
  <si>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</si>
  <si>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</si>
  <si>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</si>
  <si>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</si>
  <si>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</si>
  <si>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</si>
  <si>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</si>
  <si>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</si>
  <si>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</si>
  <si>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</si>
  <si>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</si>
  <si>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</si>
  <si>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</si>
  <si>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</si>
  <si>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</si>
  <si>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</si>
  <si>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</si>
  <si>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</si>
  <si>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</si>
  <si>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</si>
  <si>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</si>
  <si>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</si>
  <si>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</si>
  <si>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</si>
  <si>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</si>
  <si>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</si>
  <si>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</si>
  <si>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</si>
  <si>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</si>
  <si>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</si>
  <si>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</si>
  <si>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</si>
  <si>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</si>
  <si>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</si>
  <si>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</si>
  <si>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</si>
  <si>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</si>
  <si>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</si>
  <si>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</si>
  <si>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</si>
  <si>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</si>
  <si>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</si>
  <si>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</si>
  <si>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</si>
  <si>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</si>
  <si>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</si>
  <si>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</si>
  <si>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</si>
  <si>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</si>
  <si>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</si>
  <si>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</si>
  <si>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</si>
  <si>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</si>
  <si>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</si>
  <si>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</si>
  <si>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</si>
  <si>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</si>
  <si>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</si>
  <si>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</si>
  <si>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</si>
  <si>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</si>
  <si>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</si>
  <si>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</si>
  <si>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</si>
  <si>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</si>
  <si>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</si>
  <si>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</si>
  <si>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</si>
  <si>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</si>
  <si>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</si>
  <si>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</si>
  <si>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</si>
  <si>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</si>
  <si>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</si>
  <si>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</si>
  <si>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</si>
  <si>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</si>
  <si>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</si>
  <si>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</si>
  <si>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</si>
  <si>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</si>
  <si>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</si>
  <si>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</si>
  <si>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</si>
  <si>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</si>
  <si>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</si>
  <si>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</si>
  <si>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</si>
  <si>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</si>
  <si>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</si>
  <si>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</si>
  <si>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</si>
  <si>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</si>
  <si>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</si>
  <si>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</si>
  <si>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</si>
  <si>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</si>
  <si>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</si>
  <si>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</si>
  <si>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</si>
  <si>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</si>
  <si>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</si>
  <si>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</si>
  <si>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</si>
  <si>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</si>
  <si>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</si>
  <si>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</si>
  <si>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</si>
  <si>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</si>
  <si>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</si>
  <si>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</si>
  <si>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</si>
  <si>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</si>
  <si>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</si>
  <si>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</si>
  <si>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</si>
  <si>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</si>
  <si>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</si>
  <si>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</si>
  <si>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</si>
  <si>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</si>
  <si>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</si>
  <si>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</si>
  <si>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</si>
  <si>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</si>
  <si>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</si>
  <si>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</si>
  <si>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</si>
  <si>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</si>
  <si>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</si>
  <si>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</si>
  <si>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</si>
  <si>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</si>
  <si>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</si>
  <si>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</si>
  <si>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</si>
  <si>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</si>
  <si>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</si>
  <si>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</si>
  <si>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</si>
  <si>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</si>
  <si>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</si>
  <si>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</si>
  <si>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</si>
  <si>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</si>
  <si>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</si>
  <si>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</si>
  <si>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</si>
  <si>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</si>
  <si>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</si>
  <si>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</si>
  <si>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</si>
  <si>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</si>
  <si>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</si>
  <si>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</si>
  <si>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</si>
  <si>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</si>
  <si>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</si>
  <si>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</si>
  <si>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</si>
  <si>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</si>
  <si>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</si>
  <si>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</si>
  <si>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</si>
  <si>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</si>
  <si>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</si>
  <si>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</si>
  <si>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</si>
  <si>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</si>
  <si>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</si>
  <si>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</si>
  <si>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</si>
  <si>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</si>
  <si>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</si>
  <si>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</si>
  <si>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</si>
  <si>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</si>
  <si>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</si>
  <si>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</si>
  <si>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</si>
  <si>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</si>
  <si>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</si>
  <si>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</si>
  <si>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</si>
  <si>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</si>
  <si>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</si>
  <si>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</si>
  <si>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</si>
  <si>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</si>
  <si>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</si>
  <si>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</si>
  <si>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</si>
  <si>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</si>
  <si>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</si>
  <si>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</si>
  <si>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</si>
  <si>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</si>
  <si>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</si>
  <si>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</si>
  <si>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</si>
  <si>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</si>
  <si>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</si>
  <si>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</si>
  <si>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</si>
  <si>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</si>
  <si>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</si>
  <si>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</si>
  <si>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</si>
  <si>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</si>
  <si>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</si>
  <si>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</si>
  <si>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</si>
  <si>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</si>
  <si>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</si>
  <si>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</si>
  <si>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</si>
  <si>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</si>
  <si>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</si>
  <si>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</si>
  <si>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</si>
  <si>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</si>
  <si>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</si>
  <si>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</si>
  <si>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</si>
  <si>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</si>
  <si>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</si>
  <si>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</si>
  <si>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</si>
  <si>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</si>
  <si>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</si>
  <si>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</si>
  <si>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</si>
  <si>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</si>
  <si>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</si>
  <si>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</si>
  <si>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</si>
  <si>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</si>
  <si>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</si>
  <si>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</si>
  <si>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</si>
  <si>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</si>
  <si>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</si>
  <si>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</si>
  <si>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</si>
  <si>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</si>
  <si>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</si>
  <si>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</si>
  <si>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</si>
  <si>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</si>
  <si>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</si>
  <si>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</si>
  <si>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</si>
  <si>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</si>
  <si>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</si>
  <si>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</si>
  <si>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</si>
  <si>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</si>
  <si>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</si>
  <si>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</si>
  <si>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</si>
  <si>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</si>
  <si>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</si>
  <si>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</si>
  <si>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</si>
  <si>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</si>
  <si>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</si>
  <si>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</si>
  <si>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</si>
  <si>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</si>
  <si>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</si>
  <si>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</si>
  <si>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</si>
  <si>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</si>
  <si>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</si>
  <si>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</si>
  <si>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</si>
  <si>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</si>
  <si>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</si>
  <si>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</si>
  <si>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</si>
  <si>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</si>
  <si>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</si>
  <si>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</si>
  <si>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</si>
  <si>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</si>
  <si>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</si>
  <si>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</si>
  <si>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</si>
  <si>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</si>
  <si>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</si>
  <si>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</si>
  <si>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</si>
  <si>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</si>
  <si>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</si>
  <si>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</si>
  <si>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</si>
  <si>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</si>
  <si>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</si>
  <si>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</si>
  <si>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</si>
  <si>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</si>
  <si>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</si>
  <si>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</si>
  <si>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</si>
  <si>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</si>
  <si>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</si>
  <si>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</si>
  <si>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</si>
  <si>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</si>
  <si>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</si>
  <si>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</si>
  <si>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</si>
  <si>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</si>
  <si>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</si>
  <si>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</si>
  <si>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</si>
  <si>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</si>
  <si>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</si>
  <si>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</si>
  <si>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</si>
  <si>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</si>
  <si>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</si>
  <si>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</si>
  <si>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</si>
  <si>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</si>
  <si>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</si>
  <si>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</si>
  <si>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</si>
  <si>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</si>
  <si>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</si>
  <si>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</si>
  <si>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</si>
  <si>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</si>
  <si>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</si>
  <si>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</si>
  <si>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</si>
  <si>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</si>
  <si>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</si>
  <si>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</si>
  <si>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</si>
  <si>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</si>
  <si>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</si>
  <si>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</si>
  <si>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</si>
  <si>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</si>
  <si>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</si>
  <si>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</si>
  <si>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</si>
  <si>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</si>
  <si>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</si>
  <si>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</si>
  <si>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</si>
  <si>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</si>
  <si>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</si>
  <si>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</si>
  <si>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</si>
  <si>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</si>
  <si>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</si>
  <si>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</si>
  <si>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</si>
  <si>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</si>
  <si>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</si>
  <si>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</si>
  <si>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</si>
  <si>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</si>
  <si>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</si>
  <si>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</si>
  <si>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</si>
  <si>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</si>
  <si>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</si>
  <si>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</si>
  <si>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</si>
  <si>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</si>
  <si>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</si>
  <si>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</si>
  <si>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</si>
  <si>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</si>
  <si>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</si>
  <si>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</si>
  <si>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</si>
  <si>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</si>
  <si>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</si>
  <si>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</si>
  <si>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</si>
  <si>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</si>
  <si>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</si>
  <si>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</si>
  <si>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</si>
  <si>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</si>
  <si>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</si>
  <si>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</si>
  <si>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</si>
  <si>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</si>
  <si>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</si>
  <si>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</si>
  <si>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</si>
  <si>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</si>
  <si>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</si>
  <si>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</si>
  <si>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</si>
  <si>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</si>
  <si>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</si>
  <si>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</si>
  <si>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</si>
  <si>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</si>
  <si>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</si>
  <si>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</si>
  <si>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</si>
  <si>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</si>
  <si>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</si>
  <si>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</si>
  <si>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</si>
  <si>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</si>
  <si>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</si>
  <si>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</si>
  <si>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</si>
  <si>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</si>
  <si>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</si>
  <si>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</si>
  <si>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</si>
  <si>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</si>
  <si>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</si>
  <si>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</si>
  <si>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</si>
  <si>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</si>
  <si>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</si>
  <si>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</si>
  <si>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</si>
  <si>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</si>
  <si>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</si>
  <si>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</si>
  <si>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</si>
  <si>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</si>
  <si>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</si>
  <si>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</si>
  <si>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</si>
  <si>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</si>
  <si>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</si>
  <si>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</si>
  <si>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</si>
  <si>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</si>
  <si>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</si>
  <si>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</si>
  <si>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</si>
  <si>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</si>
  <si>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</si>
  <si>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</si>
  <si>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</si>
  <si>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</si>
  <si>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</si>
  <si>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</si>
  <si>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</si>
  <si>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</si>
  <si>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</si>
  <si>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</si>
  <si>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</si>
  <si>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</si>
  <si>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</si>
  <si>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</si>
  <si>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</si>
  <si>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</si>
  <si>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</si>
  <si>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</si>
  <si>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</si>
  <si>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</si>
  <si>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</si>
  <si>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</si>
  <si>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</si>
  <si>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</si>
  <si>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</si>
  <si>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</si>
  <si>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</si>
  <si>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</si>
  <si>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</si>
  <si>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</si>
  <si>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</si>
  <si>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</si>
  <si>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</si>
  <si>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</si>
  <si>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</si>
  <si>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</si>
  <si>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</si>
  <si>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</si>
  <si>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</si>
  <si>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</si>
  <si>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</si>
  <si>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</si>
  <si>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</si>
  <si>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</si>
  <si>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</si>
  <si>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</si>
  <si>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</si>
  <si>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</si>
  <si>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</si>
  <si>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</si>
  <si>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</si>
  <si>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</si>
  <si>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</si>
  <si>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</si>
  <si>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</si>
  <si>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</si>
  <si>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</si>
  <si>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</si>
  <si>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</si>
  <si>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</si>
  <si>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</si>
  <si>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</si>
  <si>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</si>
  <si>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</si>
  <si>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</si>
  <si>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</si>
  <si>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</si>
  <si>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</si>
  <si>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</si>
  <si>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</si>
  <si>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</si>
  <si>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</si>
  <si>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</si>
  <si>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</si>
  <si>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</si>
  <si>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</si>
  <si>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</si>
  <si>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</si>
  <si>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</si>
  <si>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</si>
  <si>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</si>
  <si>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</si>
  <si>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</si>
  <si>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</si>
  <si>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</si>
  <si>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</si>
  <si>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</si>
  <si>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</si>
  <si>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</si>
  <si>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</si>
  <si>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</si>
  <si>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</si>
  <si>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</si>
  <si>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</si>
  <si>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</si>
  <si>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</si>
  <si>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</si>
  <si>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</si>
  <si>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</si>
  <si>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</si>
  <si>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</si>
  <si>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</si>
  <si>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</si>
  <si>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</si>
  <si>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</si>
  <si>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</si>
  <si>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</si>
  <si>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</si>
  <si>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</si>
  <si>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</si>
  <si>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</si>
  <si>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</si>
  <si>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</si>
  <si>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</si>
  <si>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</si>
  <si>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</si>
  <si>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</si>
  <si>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</si>
  <si>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</si>
  <si>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</si>
  <si>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</si>
  <si>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</si>
  <si>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</si>
  <si>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</si>
  <si>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</si>
  <si>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</si>
  <si>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</si>
  <si>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</si>
  <si>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</si>
  <si>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</si>
  <si>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</si>
  <si>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</si>
  <si>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</si>
  <si>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</si>
  <si>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</si>
  <si>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</si>
  <si>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</si>
  <si>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</si>
  <si>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</si>
  <si>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</si>
  <si>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</si>
  <si>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</si>
  <si>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</si>
  <si>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</si>
  <si>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</si>
  <si>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</si>
  <si>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</si>
  <si>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</si>
  <si>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</si>
  <si>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</si>
  <si>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</si>
  <si>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</si>
  <si>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</si>
  <si>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</si>
  <si>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</si>
  <si>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</si>
  <si>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</si>
  <si>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</si>
  <si>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</si>
  <si>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</si>
  <si>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</si>
  <si>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</si>
  <si>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</si>
  <si>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</si>
  <si>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</si>
  <si>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</si>
  <si>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</si>
  <si>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</si>
  <si>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</si>
  <si>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</si>
  <si>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</si>
  <si>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</si>
  <si>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</si>
  <si>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</si>
  <si>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</si>
  <si>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</si>
  <si>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</si>
  <si>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</si>
  <si>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</si>
  <si>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</si>
  <si>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</si>
  <si>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</si>
  <si>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</si>
  <si>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</si>
  <si>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</si>
  <si>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</si>
  <si>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</si>
  <si>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</si>
  <si>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</si>
  <si>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</si>
  <si>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</si>
  <si>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</si>
  <si>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</si>
  <si>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</si>
  <si>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</si>
  <si>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</si>
  <si>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</si>
  <si>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</si>
  <si>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</si>
  <si>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</si>
  <si>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</si>
  <si>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</si>
  <si>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</si>
  <si>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</si>
  <si>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</si>
  <si>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</si>
  <si>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</si>
  <si>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</si>
  <si>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</si>
  <si>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</si>
  <si>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</si>
  <si>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</si>
  <si>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</si>
  <si>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</si>
  <si>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</si>
  <si>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</si>
  <si>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</si>
  <si>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</si>
  <si>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</si>
  <si>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</si>
  <si>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</si>
  <si>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</si>
  <si>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</si>
  <si>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</si>
  <si>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</si>
  <si>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</si>
  <si>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</si>
  <si>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</si>
  <si>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</si>
  <si>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</si>
  <si>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</si>
  <si>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</si>
  <si>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</si>
  <si>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</si>
  <si>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</si>
  <si>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</si>
  <si>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</si>
  <si>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</si>
  <si>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</si>
  <si>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</si>
  <si>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</si>
  <si>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</si>
  <si>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</si>
  <si>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</si>
  <si>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</si>
  <si>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</si>
  <si>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</si>
  <si>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</si>
  <si>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</si>
  <si>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</si>
  <si>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</si>
  <si>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</si>
  <si>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</si>
  <si>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</si>
  <si>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</si>
  <si>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</si>
  <si>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</si>
  <si>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</si>
  <si>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</si>
  <si>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</si>
  <si>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</si>
  <si>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</si>
  <si>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</si>
  <si>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</si>
  <si>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</si>
  <si>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</si>
  <si>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</si>
  <si>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</si>
  <si>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</si>
  <si>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</si>
  <si>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</si>
  <si>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</si>
  <si>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</si>
  <si>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</si>
  <si>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</si>
  <si>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</si>
  <si>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</si>
  <si>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</si>
  <si>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</si>
  <si>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</si>
  <si>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</si>
  <si>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</si>
  <si>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</si>
  <si>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</si>
  <si>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</si>
  <si>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</si>
  <si>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</si>
  <si>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</si>
  <si>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</si>
  <si>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</si>
  <si>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</si>
  <si>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</si>
  <si>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</si>
  <si>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</si>
  <si>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</si>
  <si>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</si>
  <si>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</si>
  <si>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</si>
  <si>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</si>
  <si>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</si>
  <si>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</si>
  <si>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</si>
  <si>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</si>
  <si>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</si>
  <si>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</si>
  <si>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</si>
  <si>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</si>
  <si>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</si>
  <si>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</si>
  <si>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</si>
  <si>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</si>
  <si>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</si>
  <si>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</si>
  <si>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</si>
  <si>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</si>
  <si>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</si>
  <si>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</si>
  <si>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</si>
  <si>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</si>
  <si>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</si>
  <si>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</si>
  <si>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</si>
  <si>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</si>
  <si>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</si>
  <si>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</si>
  <si>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</si>
  <si>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</si>
  <si>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</si>
  <si>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</si>
  <si>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</si>
  <si>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</si>
  <si>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</si>
  <si>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</si>
  <si>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</si>
  <si>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</si>
  <si>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</si>
  <si>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</si>
  <si>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</si>
  <si>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</si>
  <si>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</si>
  <si>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</si>
  <si>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</si>
  <si>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</si>
  <si>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</si>
  <si>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</si>
  <si>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</si>
  <si>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</si>
  <si>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</si>
  <si>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</si>
  <si>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</si>
  <si>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</si>
  <si>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</si>
  <si>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</si>
  <si>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</si>
  <si>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</si>
  <si>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</si>
  <si>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</si>
  <si>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</si>
  <si>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</si>
  <si>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</si>
  <si>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</si>
  <si>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</si>
  <si>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</si>
  <si>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</si>
  <si>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</si>
  <si>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</si>
  <si>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</si>
  <si>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</si>
  <si>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</si>
  <si>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</si>
  <si>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</si>
  <si>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</si>
  <si>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</si>
  <si>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</si>
  <si>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</si>
  <si>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</si>
  <si>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</si>
  <si>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</si>
  <si>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</si>
  <si>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</si>
  <si>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</si>
  <si>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</si>
  <si>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</si>
  <si>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</si>
  <si>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</si>
  <si>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</si>
  <si>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</si>
  <si>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</si>
  <si>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</si>
  <si>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</si>
  <si>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</si>
  <si>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</si>
  <si>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</si>
  <si>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</si>
  <si>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</si>
  <si>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</si>
  <si>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</si>
  <si>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</si>
  <si>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</si>
  <si>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</si>
  <si>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</si>
  <si>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</si>
  <si>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</si>
  <si>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</si>
  <si>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</si>
  <si>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</si>
  <si>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</si>
  <si>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</si>
  <si>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</si>
  <si>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</si>
  <si>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</si>
  <si>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</si>
  <si>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</si>
  <si>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</si>
  <si>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</si>
  <si>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</si>
  <si>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</si>
  <si>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</si>
  <si>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</si>
  <si>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</si>
  <si>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</si>
  <si>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</si>
  <si>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</si>
  <si>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</si>
  <si>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</si>
  <si>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</si>
  <si>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</si>
  <si>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</si>
  <si>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</si>
  <si>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</si>
  <si>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</si>
  <si>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</si>
  <si>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</si>
  <si>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</si>
  <si>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</si>
  <si>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</si>
  <si>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</si>
  <si>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</si>
  <si>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</si>
  <si>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</si>
  <si>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</si>
  <si>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</si>
  <si>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</si>
  <si>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</si>
  <si>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</si>
  <si>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</si>
  <si>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</si>
  <si>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</si>
  <si>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</si>
  <si>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</si>
  <si>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</si>
  <si>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</si>
  <si>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</si>
  <si>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</si>
  <si>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</si>
  <si>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</si>
  <si>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</si>
  <si>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</si>
  <si>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</si>
  <si>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</si>
  <si>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</si>
  <si>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</si>
  <si>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</si>
  <si>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</si>
  <si>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</si>
  <si>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</si>
  <si>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</si>
  <si>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</si>
  <si>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</si>
  <si>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</si>
  <si>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</si>
  <si>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</si>
  <si>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</si>
  <si>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</si>
  <si>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</si>
  <si>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</si>
  <si>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</si>
  <si>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</si>
  <si>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</si>
  <si>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</si>
  <si>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</si>
  <si>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</si>
  <si>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</si>
  <si>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</si>
  <si>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</si>
  <si>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</si>
  <si>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</si>
  <si>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</si>
  <si>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</si>
  <si>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</si>
  <si>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</si>
  <si>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</si>
  <si>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</si>
  <si>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</si>
  <si>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</si>
  <si>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</si>
  <si>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</si>
  <si>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</si>
  <si>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</si>
  <si>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</si>
  <si>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</si>
  <si>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</si>
  <si>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</si>
  <si>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</si>
  <si>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</si>
  <si>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</si>
  <si>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</si>
  <si>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</si>
  <si>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</si>
  <si>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</si>
  <si>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</si>
  <si>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</si>
  <si>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</si>
  <si>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</si>
  <si>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</si>
  <si>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</si>
  <si>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</si>
  <si>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</si>
  <si>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</si>
  <si>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</si>
  <si>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</si>
  <si>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</si>
  <si>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</si>
  <si>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</si>
  <si>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</si>
  <si>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</si>
  <si>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</si>
  <si>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</si>
  <si>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</si>
  <si>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</si>
  <si>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</si>
  <si>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</si>
  <si>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</si>
  <si>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</si>
  <si>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</si>
  <si>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</si>
  <si>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</si>
  <si>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</si>
  <si>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</si>
  <si>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</si>
  <si>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</si>
  <si>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</si>
  <si>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</si>
  <si>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</si>
  <si>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</si>
  <si>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</si>
  <si>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</si>
  <si>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</si>
  <si>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</si>
  <si>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</si>
  <si>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</si>
  <si>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</si>
  <si>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</si>
  <si>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</si>
  <si>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</si>
  <si>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</si>
  <si>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</si>
  <si>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</si>
  <si>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</si>
  <si>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</si>
  <si>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</si>
  <si>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</si>
  <si>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</si>
  <si>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</si>
  <si>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</si>
  <si>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</si>
  <si>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</si>
  <si>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</si>
  <si>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</si>
  <si>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</si>
  <si>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</si>
  <si>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</si>
  <si>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</si>
  <si>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</si>
  <si>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</si>
  <si>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</si>
  <si>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</si>
  <si>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</si>
  <si>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</si>
  <si>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</si>
  <si>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</si>
  <si>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</si>
  <si>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</si>
  <si>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</si>
  <si>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</si>
  <si>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</si>
  <si>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</si>
  <si>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</si>
  <si>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</si>
  <si>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</si>
  <si>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</si>
  <si>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</si>
  <si>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</si>
  <si>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</si>
  <si>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</si>
  <si>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</si>
  <si>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</si>
  <si>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</si>
  <si>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</si>
  <si>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</si>
  <si>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</si>
  <si>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</si>
  <si>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</si>
  <si>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</si>
  <si>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</si>
  <si>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</si>
  <si>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</si>
  <si>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</si>
  <si>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</si>
  <si>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</si>
  <si>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</si>
  <si>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</si>
  <si>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</si>
  <si>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</si>
  <si>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</si>
  <si>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</si>
  <si>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</si>
  <si>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</si>
  <si>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</si>
  <si>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</si>
  <si>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</si>
  <si>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</si>
  <si>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</si>
  <si>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</si>
  <si>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</si>
  <si>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</si>
  <si>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</si>
  <si>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</si>
  <si>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</si>
  <si>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</si>
  <si>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</si>
  <si>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</si>
  <si>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</si>
  <si>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</si>
  <si>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</si>
  <si>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</si>
  <si>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</si>
  <si>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</si>
  <si>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</si>
  <si>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</si>
  <si>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</si>
  <si>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</si>
  <si>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</si>
  <si>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</si>
  <si>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</si>
  <si>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</si>
  <si>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</si>
  <si>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</si>
  <si>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</si>
  <si>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</si>
  <si>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</si>
  <si>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</si>
  <si>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</si>
  <si>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</si>
  <si>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</si>
  <si>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</si>
  <si>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</si>
  <si>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</si>
  <si>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</si>
  <si>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</si>
  <si>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</si>
  <si>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</si>
  <si>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</si>
  <si>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</si>
  <si>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</si>
  <si>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</si>
  <si>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</si>
  <si>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</si>
  <si>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</si>
  <si>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</si>
  <si>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</si>
  <si>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</si>
  <si>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</si>
  <si>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</si>
  <si>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</si>
  <si>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</si>
  <si>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</si>
  <si>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</si>
  <si>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</si>
  <si>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</si>
  <si>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</si>
  <si>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</si>
  <si>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</si>
  <si>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</si>
  <si>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</si>
  <si>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</si>
  <si>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</si>
  <si>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</si>
  <si>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</si>
  <si>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</si>
  <si>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</si>
  <si>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</si>
  <si>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</si>
  <si>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</si>
  <si>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</si>
  <si>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</si>
  <si>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</si>
  <si>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</si>
  <si>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</si>
  <si>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</si>
  <si>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</si>
  <si>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</si>
  <si>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</si>
  <si>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</si>
  <si>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</si>
  <si>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</si>
  <si>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</si>
  <si>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</si>
  <si>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</si>
  <si>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</si>
  <si>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</si>
  <si>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</si>
  <si>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</si>
  <si>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</si>
  <si>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</si>
  <si>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</si>
  <si>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</si>
  <si>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</si>
  <si>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</si>
  <si>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</si>
  <si>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</si>
  <si>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</si>
  <si>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</si>
  <si>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</si>
  <si>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</si>
  <si>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</si>
  <si>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</si>
  <si>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</si>
  <si>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</si>
  <si>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</si>
  <si>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</si>
  <si>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</si>
  <si>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</si>
  <si>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</si>
  <si>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</si>
  <si>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</si>
  <si>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</si>
  <si>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</si>
  <si>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</si>
  <si>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</si>
  <si>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</si>
  <si>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</si>
  <si>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</si>
  <si>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</si>
  <si>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</si>
  <si>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</si>
  <si>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</si>
  <si>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</si>
  <si>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</si>
  <si>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</si>
  <si>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</si>
  <si>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</si>
  <si>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</si>
  <si>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</si>
  <si>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</si>
  <si>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</si>
  <si>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</si>
  <si>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</si>
  <si>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</si>
  <si>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</si>
  <si>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</si>
  <si>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</si>
  <si>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</si>
  <si>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</si>
  <si>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</si>
  <si>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</si>
  <si>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</si>
  <si>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</si>
  <si>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</si>
  <si>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</si>
  <si>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</si>
  <si>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</si>
  <si>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</si>
  <si>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</si>
  <si>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</si>
  <si>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</si>
  <si>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</si>
  <si>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</si>
  <si>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</si>
  <si>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</si>
  <si>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</si>
  <si>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</si>
  <si>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</si>
  <si>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</si>
  <si>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</si>
  <si>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</si>
  <si>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</si>
  <si>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</si>
  <si>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</si>
  <si>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</si>
  <si>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</si>
  <si>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</si>
  <si>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</si>
  <si>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</si>
  <si>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</si>
  <si>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</si>
  <si>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</si>
  <si>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</si>
  <si>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</si>
  <si>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</si>
  <si>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</si>
  <si>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</si>
  <si>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</si>
  <si>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</si>
  <si>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</si>
  <si>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</si>
  <si>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</si>
  <si>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</si>
  <si>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</si>
  <si>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</si>
  <si>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</si>
  <si>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</si>
  <si>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</si>
  <si>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</si>
  <si>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</si>
  <si>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</si>
  <si>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</si>
  <si>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</si>
  <si>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</si>
  <si>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</si>
  <si>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</si>
  <si>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</si>
  <si>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</si>
  <si>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</si>
  <si>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</si>
  <si>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</si>
  <si>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</si>
  <si>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</si>
  <si>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</si>
  <si>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</si>
  <si>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</si>
  <si>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</si>
  <si>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</si>
  <si>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</si>
  <si>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</si>
  <si>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</si>
  <si>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</si>
  <si>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</si>
  <si>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</si>
  <si>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</si>
  <si>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</si>
  <si>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</si>
  <si>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</si>
  <si>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</si>
  <si>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</si>
  <si>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</si>
  <si>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</si>
  <si>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</si>
  <si>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</si>
  <si>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</si>
  <si>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</si>
  <si>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</si>
  <si>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</si>
  <si>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</si>
  <si>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</si>
  <si>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</si>
  <si>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</si>
  <si>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</si>
  <si>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</si>
  <si>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</si>
  <si>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</si>
  <si>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</si>
  <si>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</si>
  <si>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</si>
  <si>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</si>
  <si>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</si>
  <si>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</si>
  <si>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</si>
  <si>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</si>
  <si>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</si>
  <si>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</si>
  <si>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</si>
  <si>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</si>
  <si>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</si>
  <si>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</si>
  <si>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</si>
  <si>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</si>
  <si>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</si>
  <si>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</si>
  <si>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</si>
  <si>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</si>
  <si>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</si>
  <si>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</si>
  <si>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</si>
  <si>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</si>
  <si>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</si>
  <si>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</si>
  <si>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</si>
  <si>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</si>
  <si>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</si>
  <si>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</si>
  <si>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</si>
  <si>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</si>
  <si>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</si>
  <si>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</si>
  <si>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</si>
  <si>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</si>
  <si>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</si>
  <si>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</si>
  <si>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</si>
  <si>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</si>
  <si>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</si>
  <si>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</si>
  <si>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</si>
  <si>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</si>
  <si>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</si>
  <si>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</si>
  <si>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</si>
  <si>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</si>
  <si>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</si>
  <si>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</si>
  <si>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</si>
  <si>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</si>
  <si>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</si>
  <si>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</si>
  <si>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</si>
  <si>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</si>
  <si>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</si>
  <si>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</si>
  <si>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</si>
  <si>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</si>
  <si>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</si>
  <si>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</si>
  <si>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</si>
  <si>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</si>
  <si>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</si>
  <si>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</si>
  <si>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</si>
  <si>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</si>
  <si>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</si>
  <si>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</si>
  <si>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</si>
  <si>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</si>
  <si>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</si>
  <si>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</si>
  <si>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</si>
  <si>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</si>
  <si>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</si>
  <si>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</si>
  <si>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</si>
  <si>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</si>
  <si>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</si>
  <si>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</si>
  <si>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</si>
  <si>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</si>
  <si>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</si>
  <si>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</si>
  <si>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</si>
  <si>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</si>
  <si>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</si>
  <si>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</si>
  <si>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</si>
  <si>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</si>
  <si>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</si>
  <si>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</si>
  <si>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</si>
  <si>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</si>
  <si>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</si>
  <si>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</si>
  <si>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</si>
  <si>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</si>
  <si>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</si>
  <si>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</si>
  <si>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</si>
  <si>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</si>
  <si>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</si>
  <si>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</si>
  <si>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</si>
  <si>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</si>
  <si>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</si>
  <si>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</si>
  <si>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</si>
  <si>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</si>
  <si>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</si>
  <si>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</si>
  <si>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</si>
  <si>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</si>
  <si>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</si>
  <si>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</si>
  <si>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</si>
  <si>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</si>
  <si>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</si>
  <si>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</si>
  <si>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</si>
  <si>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</si>
  <si>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</si>
  <si>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</si>
  <si>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</si>
  <si>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</si>
  <si>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</si>
  <si>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</si>
  <si>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</si>
  <si>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</si>
  <si>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</si>
  <si>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</si>
  <si>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</si>
  <si>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</si>
  <si>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</si>
  <si>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</si>
  <si>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</si>
  <si>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</si>
  <si>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</si>
  <si>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</si>
  <si>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</si>
  <si>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</si>
  <si>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</si>
  <si>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</si>
  <si>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</si>
  <si>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</si>
  <si>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</si>
  <si>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</si>
  <si>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</si>
  <si>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</si>
  <si>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</si>
  <si>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</si>
  <si>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</si>
  <si>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</si>
  <si>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</si>
  <si>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</si>
  <si>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</si>
  <si>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</si>
  <si>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</si>
  <si>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</si>
  <si>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</si>
  <si>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</si>
  <si>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</si>
  <si>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</si>
  <si>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</si>
  <si>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</si>
  <si>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</si>
  <si>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</si>
  <si>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</si>
  <si>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</si>
  <si>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</si>
  <si>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</si>
  <si>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</si>
  <si>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</si>
  <si>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</si>
  <si>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</si>
  <si>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</si>
  <si>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</si>
  <si>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</si>
  <si>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</si>
  <si>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</si>
  <si>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</si>
  <si>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</si>
  <si>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</si>
  <si>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</si>
  <si>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</si>
  <si>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</si>
  <si>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</si>
  <si>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</si>
  <si>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</si>
  <si>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</si>
  <si>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</si>
  <si>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</si>
  <si>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</si>
  <si>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</si>
  <si>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</si>
  <si>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</si>
  <si>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</si>
  <si>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</si>
  <si>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</si>
  <si>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</si>
  <si>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</si>
  <si>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</si>
  <si>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</si>
  <si>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</si>
  <si>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</si>
  <si>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</si>
  <si>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</si>
  <si>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</si>
  <si>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</si>
  <si>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</si>
  <si>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</si>
  <si>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</si>
  <si>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</si>
  <si>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</si>
  <si>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</si>
  <si>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</si>
  <si>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</si>
  <si>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</si>
  <si>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</si>
  <si>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</si>
  <si>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</si>
  <si>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</si>
  <si>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</si>
  <si>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</si>
  <si>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</si>
  <si>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</si>
  <si>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</si>
  <si>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</si>
  <si>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</si>
  <si>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</si>
  <si>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</si>
  <si>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</si>
  <si>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</si>
  <si>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</si>
  <si>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</si>
  <si>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</si>
  <si>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</si>
  <si>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</si>
  <si>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</si>
  <si>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</si>
  <si>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</si>
  <si>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</si>
  <si>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</si>
  <si>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</si>
  <si>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</si>
  <si>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</si>
  <si>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</si>
  <si>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</si>
  <si>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</si>
  <si>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</si>
  <si>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</si>
  <si>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</si>
  <si>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</si>
  <si>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</si>
  <si>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</si>
  <si>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</si>
  <si>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</si>
  <si>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</si>
  <si>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</si>
  <si>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</si>
  <si>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</si>
  <si>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</si>
  <si>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</si>
  <si>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</si>
  <si>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</si>
  <si>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</si>
  <si>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</si>
  <si>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</si>
  <si>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</si>
  <si>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</si>
  <si>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</si>
  <si>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</si>
  <si>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</si>
  <si>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</si>
  <si>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</si>
  <si>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</si>
  <si>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</si>
  <si>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</si>
  <si>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</si>
  <si>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</si>
  <si>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</si>
  <si>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</si>
  <si>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</si>
  <si>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</si>
  <si>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</si>
  <si>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</si>
  <si>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</si>
  <si>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</si>
  <si>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</si>
  <si>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</si>
  <si>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</si>
  <si>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</si>
  <si>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</si>
  <si>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</si>
  <si>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</si>
  <si>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</si>
  <si>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</si>
  <si>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</si>
  <si>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</si>
  <si>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</si>
  <si>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</si>
  <si>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</si>
  <si>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</si>
  <si>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</si>
  <si>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</si>
  <si>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</si>
  <si>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</si>
  <si>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</si>
  <si>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</si>
  <si>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</si>
  <si>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</si>
  <si>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</si>
  <si>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</si>
  <si>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</si>
  <si>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</si>
  <si>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</si>
  <si>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</si>
  <si>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</si>
  <si>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</si>
  <si>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</si>
  <si>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</si>
  <si>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</si>
  <si>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</si>
  <si>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</si>
  <si>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</si>
  <si>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</si>
  <si>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</si>
  <si>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</si>
  <si>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</si>
  <si>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</si>
  <si>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</si>
  <si>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</si>
  <si>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</si>
  <si>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</si>
  <si>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</si>
  <si>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</si>
  <si>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</si>
  <si>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</si>
  <si>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</si>
  <si>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</si>
  <si>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</si>
  <si>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</si>
  <si>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</si>
  <si>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</si>
  <si>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</si>
  <si>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</si>
  <si>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</si>
  <si>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</si>
  <si>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</si>
  <si>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</si>
  <si>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</si>
  <si>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</si>
  <si>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</si>
  <si>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</si>
  <si>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</si>
  <si>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</si>
  <si>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</si>
  <si>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</si>
  <si>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</si>
  <si>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</si>
  <si>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</si>
  <si>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</si>
  <si>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</si>
  <si>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</si>
  <si>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</si>
  <si>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</si>
  <si>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</si>
  <si>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</si>
  <si>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</si>
  <si>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</si>
  <si>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</si>
  <si>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</si>
  <si>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</si>
  <si>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</si>
  <si>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</si>
  <si>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</si>
  <si>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</si>
  <si>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</si>
  <si>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</si>
  <si>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</si>
  <si>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</si>
  <si>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</si>
  <si>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</si>
  <si>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</si>
  <si>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</si>
  <si>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</si>
  <si>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</si>
  <si>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</si>
  <si>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</si>
  <si>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</si>
  <si>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</si>
  <si>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</si>
  <si>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</si>
  <si>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</si>
  <si>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</si>
  <si>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</si>
  <si>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</si>
  <si>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</si>
  <si>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</si>
  <si>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</si>
  <si>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</si>
  <si>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</si>
  <si>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</si>
  <si>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</si>
  <si>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</si>
  <si>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</si>
  <si>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</si>
  <si>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</si>
  <si>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</si>
  <si>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</si>
  <si>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</si>
  <si>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</si>
  <si>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</si>
  <si>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</si>
  <si>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</si>
  <si>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</si>
  <si>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</si>
  <si>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</si>
  <si>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</si>
  <si>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</si>
  <si>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</si>
  <si>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</si>
  <si>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</si>
  <si>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</si>
  <si>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</si>
  <si>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</si>
  <si>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</si>
  <si>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</si>
  <si>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</si>
  <si>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</si>
  <si>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</si>
  <si>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</si>
  <si>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</si>
  <si>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</si>
  <si>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</si>
  <si>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</si>
  <si>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</si>
  <si>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</si>
  <si>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</si>
  <si>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</si>
  <si>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</si>
  <si>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</si>
  <si>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</si>
  <si>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</si>
  <si>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</si>
  <si>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</si>
  <si>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</si>
  <si>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</si>
  <si>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</si>
  <si>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</si>
  <si>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</si>
  <si>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</si>
  <si>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</si>
  <si>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</si>
  <si>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</si>
  <si>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</si>
  <si>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</si>
  <si>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</si>
  <si>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</si>
  <si>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</si>
  <si>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</si>
  <si>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</si>
  <si>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</si>
  <si>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</si>
  <si>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</si>
  <si>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</si>
  <si>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</si>
  <si>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</si>
  <si>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</si>
  <si>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</si>
  <si>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</si>
  <si>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</si>
  <si>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</si>
  <si>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</si>
  <si>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</si>
  <si>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</si>
  <si>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</si>
  <si>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</si>
  <si>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</si>
  <si>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</si>
  <si>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</si>
  <si>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</si>
  <si>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</si>
  <si>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</si>
  <si>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</si>
  <si>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</si>
  <si>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</si>
  <si>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</si>
  <si>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</si>
  <si>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</si>
  <si>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</si>
  <si>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</si>
  <si>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</si>
  <si>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</si>
  <si>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</si>
  <si>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</si>
  <si>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</si>
  <si>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</si>
  <si>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</si>
  <si>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</si>
  <si>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</si>
  <si>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</si>
  <si>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</si>
  <si>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</si>
  <si>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</si>
  <si>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</si>
  <si>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</si>
  <si>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</si>
  <si>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</si>
  <si>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</si>
  <si>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</si>
  <si>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</si>
  <si>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</si>
  <si>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</si>
  <si>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</si>
  <si>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</si>
  <si>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</si>
  <si>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</si>
  <si>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</si>
  <si>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</si>
  <si>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</si>
  <si>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</si>
  <si>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</si>
  <si>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</si>
  <si>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</si>
  <si>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</si>
  <si>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</si>
  <si>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</si>
  <si>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</si>
  <si>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</si>
  <si>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</si>
  <si>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</si>
  <si>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</si>
  <si>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</si>
  <si>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</si>
  <si>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</si>
  <si>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</si>
  <si>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</si>
  <si>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</si>
  <si>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</si>
  <si>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</si>
  <si>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</si>
  <si>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</si>
  <si>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</si>
  <si>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</si>
  <si>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</si>
  <si>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</si>
  <si>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</si>
  <si>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</si>
  <si>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</si>
  <si>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</si>
  <si>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</si>
  <si>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</si>
  <si>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</si>
  <si>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</si>
  <si>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</si>
  <si>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</si>
  <si>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</si>
  <si>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</si>
  <si>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</si>
  <si>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</si>
  <si>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</si>
  <si>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</si>
  <si>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</si>
  <si>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</si>
  <si>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</si>
  <si>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</si>
  <si>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</si>
  <si>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</si>
  <si>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</si>
  <si>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</si>
  <si>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</si>
  <si>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</si>
  <si>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</si>
  <si>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</si>
  <si>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</si>
  <si>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</si>
  <si>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</si>
  <si>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</si>
  <si>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</si>
  <si>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</si>
  <si>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</si>
  <si>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</si>
  <si>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</si>
  <si>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</si>
  <si>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</si>
  <si>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</si>
  <si>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</si>
  <si>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</si>
  <si>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</si>
  <si>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</si>
  <si>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</si>
  <si>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</si>
  <si>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</si>
  <si>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</si>
  <si>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</si>
  <si>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</si>
  <si>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</si>
  <si>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</si>
  <si>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</si>
  <si>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</si>
  <si>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</si>
  <si>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</si>
  <si>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</si>
  <si>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</si>
  <si>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</si>
  <si>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</si>
  <si>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</si>
  <si>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</si>
  <si>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</si>
  <si>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</si>
  <si>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</si>
  <si>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</si>
  <si>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</si>
  <si>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</si>
  <si>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</si>
  <si>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</si>
  <si>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</si>
  <si>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</si>
  <si>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</si>
  <si>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</si>
  <si>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</si>
  <si>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</si>
  <si>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</si>
  <si>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</si>
  <si>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</si>
  <si>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</si>
  <si>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</si>
  <si>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</si>
  <si>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</si>
  <si>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</si>
  <si>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</si>
  <si>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</si>
  <si>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</si>
  <si>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</si>
  <si>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</si>
  <si>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</si>
  <si>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</si>
  <si>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</si>
  <si>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</si>
  <si>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</si>
  <si>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</si>
  <si>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</si>
  <si>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</si>
  <si>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</si>
  <si>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</si>
  <si>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</si>
  <si>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</si>
  <si>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</si>
  <si>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</si>
  <si>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</si>
  <si>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</si>
  <si>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</si>
  <si>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</si>
  <si>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</si>
  <si>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</si>
  <si>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</si>
  <si>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</si>
  <si>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</si>
  <si>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</si>
  <si>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</si>
  <si>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</si>
  <si>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</si>
  <si>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</si>
  <si>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</si>
  <si>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</si>
  <si>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</si>
  <si>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</si>
  <si>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</si>
  <si>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</si>
  <si>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</si>
  <si>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</si>
  <si>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</si>
  <si>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</si>
  <si>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</si>
  <si>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</si>
  <si>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</si>
  <si>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</si>
  <si>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</si>
  <si>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</si>
  <si>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</si>
  <si>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</si>
  <si>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</si>
  <si>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</si>
  <si>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</si>
  <si>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</si>
  <si>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</si>
  <si>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</si>
  <si>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</si>
  <si>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</si>
  <si>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</si>
  <si>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</si>
  <si>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</si>
  <si>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</si>
  <si>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</si>
  <si>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</si>
  <si>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</si>
  <si>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</si>
  <si>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</si>
  <si>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</si>
  <si>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</si>
  <si>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</si>
  <si>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</si>
  <si>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</si>
  <si>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</si>
  <si>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</si>
  <si>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</si>
  <si>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</si>
  <si>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</si>
  <si>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</si>
  <si>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</si>
  <si>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</si>
  <si>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</si>
  <si>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</si>
  <si>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</si>
  <si>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</si>
  <si>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</si>
  <si>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</si>
  <si>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</si>
  <si>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</si>
  <si>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</si>
  <si>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</si>
  <si>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</si>
  <si>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</si>
  <si>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</si>
  <si>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</si>
  <si>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</si>
  <si>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</si>
  <si>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</si>
  <si>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</si>
  <si>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</si>
  <si>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</si>
  <si>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</si>
  <si>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</si>
  <si>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</si>
  <si>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</si>
  <si>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</si>
  <si>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</si>
  <si>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</si>
  <si>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</si>
  <si>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</si>
  <si>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</si>
  <si>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</si>
  <si>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</si>
  <si>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</si>
  <si>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</si>
  <si>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</si>
  <si>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</si>
  <si>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</si>
  <si>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</si>
  <si>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</si>
  <si>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</si>
  <si>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</si>
  <si>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</si>
  <si>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</si>
  <si>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</si>
  <si>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</si>
  <si>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</si>
  <si>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</si>
  <si>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</si>
  <si>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</si>
  <si>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</si>
  <si>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</si>
  <si>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</si>
  <si>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</si>
  <si>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</si>
  <si>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</si>
  <si>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</si>
  <si>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</si>
  <si>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</si>
  <si>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</si>
  <si>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</si>
  <si>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</si>
  <si>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</si>
  <si>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</si>
  <si>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</si>
  <si>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</si>
  <si>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</si>
  <si>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</si>
  <si>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</si>
  <si>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</si>
  <si>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</si>
  <si>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</si>
  <si>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</si>
  <si>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</si>
  <si>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</si>
  <si>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</si>
  <si>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</si>
  <si>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</si>
  <si>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</si>
  <si>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</si>
  <si>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</si>
  <si>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</si>
  <si>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</si>
  <si>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</si>
  <si>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</si>
  <si>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</si>
  <si>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</si>
  <si>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</si>
  <si>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</si>
  <si>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</si>
  <si>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</si>
  <si>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</si>
  <si>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</si>
  <si>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</si>
  <si>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</si>
  <si>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</si>
  <si>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</si>
  <si>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</si>
  <si>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</si>
  <si>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</si>
  <si>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</si>
  <si>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</si>
  <si>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</si>
  <si>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</si>
  <si>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</si>
  <si>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</si>
  <si>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</si>
  <si>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</si>
  <si>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</si>
  <si>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</si>
  <si>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</si>
  <si>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</si>
  <si>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</si>
  <si>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</si>
  <si>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</si>
  <si>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</si>
  <si>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</si>
  <si>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</si>
  <si>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</si>
  <si>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</si>
  <si>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</si>
  <si>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</si>
  <si>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</si>
  <si>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</si>
  <si>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</si>
  <si>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</si>
  <si>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</si>
  <si>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</si>
  <si>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</si>
  <si>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</si>
  <si>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</si>
  <si>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</si>
  <si>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</si>
  <si>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</si>
  <si>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</si>
  <si>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</si>
  <si>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</si>
  <si>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</si>
  <si>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</si>
  <si>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</si>
  <si>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</si>
  <si>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</si>
  <si>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</si>
  <si>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</si>
  <si>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</si>
  <si>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</si>
  <si>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</si>
  <si>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</si>
  <si>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</si>
  <si>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</si>
  <si>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</si>
  <si>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</si>
  <si>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</si>
  <si>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</si>
  <si>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</si>
  <si>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</si>
  <si>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</si>
  <si>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</si>
  <si>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</si>
  <si>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</si>
  <si>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</si>
  <si>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</si>
  <si>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</si>
  <si>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</si>
  <si>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</si>
  <si>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</si>
  <si>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</si>
  <si>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</si>
  <si>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</si>
  <si>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</si>
  <si>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</si>
  <si>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</si>
  <si>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</si>
  <si>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</si>
  <si>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</si>
  <si>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</si>
  <si>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</si>
  <si>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</si>
  <si>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</si>
  <si>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</si>
  <si>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</si>
  <si>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</si>
  <si>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</si>
  <si>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</si>
  <si>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</si>
  <si>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</si>
  <si>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</si>
  <si>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</si>
  <si>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</si>
  <si>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</si>
  <si>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</si>
  <si>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</si>
  <si>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</si>
  <si>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</si>
  <si>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</si>
  <si>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</si>
  <si>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</si>
  <si>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</si>
  <si>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</si>
  <si>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</si>
  <si>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</si>
  <si>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</si>
  <si>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</si>
  <si>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</si>
  <si>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</si>
  <si>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</si>
  <si>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</si>
  <si>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</si>
  <si>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</si>
  <si>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</si>
  <si>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</si>
  <si>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</si>
  <si>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</si>
  <si>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</si>
  <si>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</si>
  <si>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</si>
  <si>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</si>
  <si>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</si>
  <si>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</si>
  <si>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</si>
  <si>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</si>
  <si>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</si>
  <si>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</si>
  <si>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</si>
  <si>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</si>
  <si>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</si>
  <si>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</si>
  <si>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</si>
  <si>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</si>
  <si>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</si>
  <si>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</si>
  <si>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</si>
  <si>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</si>
  <si>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</si>
  <si>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</si>
  <si>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</si>
  <si>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</si>
  <si>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</si>
  <si>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</si>
  <si>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</si>
  <si>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</si>
  <si>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</si>
  <si>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</si>
  <si>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</si>
  <si>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</si>
  <si>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</si>
  <si>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</si>
  <si>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</si>
  <si>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</si>
  <si>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</si>
  <si>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</si>
  <si>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</si>
  <si>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</si>
  <si>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</si>
  <si>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</si>
  <si>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</si>
  <si>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</si>
  <si>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</si>
  <si>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</si>
  <si>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</si>
  <si>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</si>
  <si>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</si>
  <si>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</si>
  <si>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</si>
  <si>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</si>
  <si>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</si>
  <si>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</si>
  <si>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</si>
  <si>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</si>
  <si>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</si>
  <si>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</si>
  <si>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</si>
  <si>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</si>
  <si>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</si>
  <si>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</si>
  <si>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</si>
  <si>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</si>
  <si>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</si>
  <si>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</si>
  <si>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</si>
  <si>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</si>
  <si>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</si>
  <si>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</si>
  <si>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</si>
  <si>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</si>
  <si>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</si>
  <si>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</si>
  <si>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</si>
  <si>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</si>
  <si>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</si>
  <si>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</si>
  <si>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</si>
  <si>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</si>
  <si>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</si>
  <si>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</si>
  <si>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</si>
  <si>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</si>
  <si>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</si>
  <si>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</si>
  <si>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</si>
  <si>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</si>
  <si>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</si>
  <si>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</si>
  <si>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</si>
  <si>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</si>
  <si>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</si>
  <si>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</si>
  <si>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</si>
  <si>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</si>
  <si>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</si>
  <si>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</si>
  <si>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</si>
  <si>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</si>
  <si>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</si>
  <si>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</si>
  <si>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</si>
  <si>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</si>
  <si>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</si>
  <si>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</si>
  <si>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</si>
  <si>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</si>
  <si>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</si>
  <si>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</si>
  <si>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</si>
  <si>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</si>
  <si>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</si>
  <si>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</si>
  <si>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</si>
  <si>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</si>
  <si>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</si>
  <si>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</si>
  <si>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</si>
  <si>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</si>
  <si>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</si>
  <si>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</si>
  <si>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</si>
  <si>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</si>
  <si>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</si>
  <si>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</si>
  <si>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</si>
  <si>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</si>
  <si>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</si>
  <si>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</si>
  <si>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</si>
  <si>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</si>
  <si>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</si>
  <si>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</si>
  <si>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</si>
  <si>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</si>
  <si>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</si>
  <si>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</si>
  <si>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</si>
  <si>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</si>
  <si>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</si>
  <si>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</si>
  <si>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</si>
  <si>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</si>
  <si>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</si>
  <si>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</si>
  <si>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</si>
  <si>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</si>
  <si>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</si>
  <si>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</si>
  <si>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</si>
  <si>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</si>
  <si>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</si>
  <si>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</si>
  <si>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</si>
  <si>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</si>
  <si>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</si>
  <si>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</si>
  <si>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</si>
  <si>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</si>
  <si>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</si>
  <si>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</si>
  <si>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</si>
  <si>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</si>
  <si>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</si>
  <si>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</si>
  <si>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</si>
  <si>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</si>
  <si>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</si>
  <si>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</si>
  <si>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</si>
  <si>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</si>
  <si>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</si>
  <si>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</si>
  <si>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</si>
  <si>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</si>
  <si>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</si>
  <si>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</si>
  <si>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</si>
  <si>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</si>
  <si>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</si>
  <si>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</si>
  <si>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</si>
  <si>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</si>
  <si>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</si>
  <si>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</si>
  <si>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</si>
  <si>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</si>
  <si>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</si>
  <si>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</si>
  <si>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</si>
  <si>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</si>
  <si>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</si>
  <si>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</si>
  <si>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</si>
  <si>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</si>
  <si>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</si>
  <si>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</si>
  <si>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</si>
  <si>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</si>
  <si>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</si>
  <si>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</si>
  <si>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</si>
  <si>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</si>
  <si>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</si>
  <si>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</si>
  <si>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</si>
  <si>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</si>
  <si>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</si>
  <si>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</si>
  <si>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</si>
  <si>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</si>
  <si>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</si>
  <si>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</si>
  <si>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</si>
  <si>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</si>
  <si>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</si>
  <si>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</si>
  <si>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</si>
  <si>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</si>
  <si>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</si>
  <si>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</si>
  <si>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</si>
  <si>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</si>
  <si>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</si>
  <si>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</si>
  <si>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</si>
  <si>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</si>
  <si>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</si>
  <si>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</si>
  <si>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</si>
  <si>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</si>
  <si>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</si>
  <si>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</si>
  <si>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</si>
  <si>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</si>
  <si>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</si>
  <si>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</si>
  <si>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</si>
  <si>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</si>
  <si>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</si>
  <si>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</si>
  <si>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</si>
  <si>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</si>
  <si>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</si>
  <si>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</si>
  <si>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</si>
  <si>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</si>
  <si>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</si>
  <si>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</si>
  <si>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</si>
  <si>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</si>
  <si>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</si>
  <si>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</si>
  <si>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</si>
  <si>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</si>
  <si>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</si>
  <si>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</si>
  <si>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</si>
  <si>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</si>
  <si>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</si>
  <si>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</si>
  <si>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</si>
  <si>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</si>
  <si>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</si>
  <si>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</si>
  <si>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</si>
  <si>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</si>
  <si>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</si>
  <si>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</si>
  <si>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</si>
  <si>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</si>
  <si>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</si>
  <si>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</si>
  <si>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</si>
  <si>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</si>
  <si>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</si>
  <si>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</si>
  <si>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</si>
  <si>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</si>
  <si>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</si>
  <si>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</si>
  <si>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</si>
  <si>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</si>
  <si>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</si>
  <si>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</si>
  <si>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</si>
  <si>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</si>
  <si>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</si>
  <si>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</si>
  <si>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</si>
  <si>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</si>
  <si>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</si>
  <si>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</si>
  <si>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</si>
  <si>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</si>
  <si>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</si>
  <si>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</si>
  <si>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</si>
  <si>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</si>
  <si>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</si>
  <si>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</si>
  <si>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</si>
  <si>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</si>
  <si>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</si>
  <si>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</si>
  <si>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</si>
  <si>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</si>
  <si>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</si>
  <si>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</si>
  <si>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</si>
  <si>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</si>
  <si>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</si>
  <si>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</si>
  <si>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</si>
  <si>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</si>
  <si>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</si>
  <si>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</si>
  <si>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</si>
  <si>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</si>
  <si>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</si>
  <si>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</si>
  <si>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</si>
  <si>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</si>
  <si>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</si>
  <si>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</si>
  <si>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</si>
  <si>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</si>
  <si>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</si>
  <si>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</si>
  <si>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</si>
  <si>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</si>
  <si>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</si>
  <si>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</si>
  <si>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</si>
  <si>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</si>
  <si>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</si>
  <si>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</si>
  <si>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</si>
  <si>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</si>
  <si>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</si>
  <si>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</si>
  <si>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</si>
  <si>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</si>
  <si>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</si>
  <si>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</si>
  <si>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</si>
  <si>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</si>
  <si>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</si>
  <si>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</si>
  <si>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</si>
  <si>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</si>
  <si>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</si>
  <si>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</si>
  <si>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</si>
  <si>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</si>
  <si>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</si>
  <si>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</si>
  <si>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</si>
  <si>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</si>
  <si>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</si>
  <si>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</si>
  <si>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</si>
  <si>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</si>
  <si>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</si>
  <si>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</si>
  <si>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</si>
  <si>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</si>
  <si>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</si>
  <si>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</si>
  <si>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</si>
  <si>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</si>
  <si>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</si>
  <si>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</si>
  <si>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</si>
  <si>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</si>
  <si>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</si>
  <si>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</si>
  <si>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</si>
  <si>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</si>
  <si>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</si>
  <si>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</si>
  <si>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</si>
  <si>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</si>
  <si>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</si>
  <si>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</si>
  <si>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</si>
  <si>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</si>
  <si>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</si>
  <si>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</si>
  <si>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</si>
  <si>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</si>
  <si>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</si>
  <si>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</si>
  <si>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</si>
  <si>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</si>
  <si>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</si>
  <si>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</si>
  <si>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</si>
  <si>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</si>
  <si>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</si>
  <si>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</si>
  <si>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</si>
  <si>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</si>
  <si>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</si>
  <si>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</si>
  <si>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</si>
  <si>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</si>
  <si>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</si>
  <si>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</si>
  <si>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</si>
  <si>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</si>
  <si>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</si>
  <si>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</si>
  <si>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</si>
  <si>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</si>
  <si>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</si>
  <si>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</si>
  <si>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</si>
  <si>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</si>
  <si>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</si>
  <si>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</si>
  <si>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</si>
  <si>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</si>
  <si>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</si>
  <si>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</si>
  <si>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</si>
  <si>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</si>
  <si>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</si>
  <si>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</si>
  <si>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</si>
  <si>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</si>
  <si>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</si>
  <si>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</si>
  <si>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</si>
  <si>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</si>
  <si>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</si>
  <si>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</si>
  <si>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</si>
  <si>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</si>
  <si>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</si>
  <si>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</si>
  <si>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</si>
  <si>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</si>
  <si>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</si>
  <si>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</si>
  <si>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</si>
  <si>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</si>
  <si>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</si>
  <si>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</si>
  <si>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</si>
  <si>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</si>
  <si>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</si>
  <si>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</si>
  <si>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</si>
  <si>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</si>
  <si>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</si>
  <si>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</si>
  <si>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</si>
  <si>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</si>
  <si>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</si>
  <si>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</si>
  <si>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</si>
  <si>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</si>
  <si>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</si>
  <si>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</si>
  <si>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</si>
  <si>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</si>
  <si>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</si>
  <si>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</si>
  <si>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</si>
  <si>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</si>
  <si>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</si>
  <si>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</si>
  <si>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</si>
  <si>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</si>
  <si>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</si>
  <si>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</si>
  <si>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</si>
  <si>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</si>
  <si>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</si>
  <si>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</si>
  <si>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</si>
  <si>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</si>
  <si>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</si>
  <si>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</si>
  <si>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</si>
  <si>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</si>
  <si>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</si>
  <si>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</si>
  <si>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</si>
  <si>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</si>
  <si>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</si>
  <si>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</si>
  <si>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</si>
  <si>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</si>
  <si>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</si>
  <si>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</si>
  <si>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</si>
  <si>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</si>
  <si>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</si>
  <si>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</si>
  <si>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</si>
  <si>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</si>
  <si>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</si>
  <si>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</si>
  <si>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</si>
  <si>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</si>
  <si>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</si>
  <si>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</si>
  <si>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</si>
  <si>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</si>
  <si>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</si>
  <si>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</si>
  <si>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</si>
  <si>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</si>
  <si>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</si>
  <si>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</si>
  <si>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</si>
  <si>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</si>
  <si>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</si>
  <si>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</si>
  <si>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</si>
  <si>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</si>
  <si>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</si>
  <si>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</si>
  <si>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</si>
  <si>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</si>
  <si>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</si>
  <si>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</si>
  <si>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</si>
  <si>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</si>
  <si>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</si>
  <si>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</si>
  <si>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</si>
  <si>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</si>
  <si>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</si>
  <si>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</si>
  <si>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</si>
  <si>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</si>
  <si>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</si>
  <si>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</si>
  <si>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</si>
  <si>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</si>
  <si>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</si>
  <si>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</si>
  <si>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</si>
  <si>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</si>
  <si>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</si>
  <si>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</si>
  <si>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</si>
  <si>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</si>
  <si>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</si>
  <si>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</si>
  <si>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</si>
  <si>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</si>
  <si>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</si>
  <si>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</si>
  <si>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</si>
  <si>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</si>
  <si>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</si>
  <si>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</si>
  <si>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</si>
  <si>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</si>
  <si>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</si>
  <si>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</si>
  <si>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</si>
  <si>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</si>
  <si>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</si>
  <si>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</si>
  <si>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</si>
  <si>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</si>
  <si>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</si>
  <si>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</si>
  <si>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</si>
  <si>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</si>
  <si>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</si>
  <si>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</si>
  <si>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</si>
  <si>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</si>
  <si>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</si>
  <si>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</si>
  <si>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</si>
  <si>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</si>
  <si>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</si>
  <si>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</si>
  <si>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</si>
  <si>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</si>
  <si>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</si>
  <si>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</si>
  <si>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</si>
  <si>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</si>
  <si>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</si>
  <si>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</si>
  <si>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</si>
  <si>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</si>
  <si>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</si>
  <si>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</si>
  <si>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</si>
  <si>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</si>
  <si>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</si>
  <si>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</si>
  <si>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</si>
  <si>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</si>
  <si>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</si>
  <si>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</si>
  <si>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</si>
  <si>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</si>
  <si>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</si>
  <si>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</si>
  <si>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</si>
  <si>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</si>
  <si>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</si>
  <si>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</si>
  <si>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</si>
  <si>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</si>
  <si>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</si>
  <si>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</si>
  <si>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</si>
  <si>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</si>
  <si>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</si>
  <si>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</si>
  <si>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</si>
  <si>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</si>
  <si>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</si>
  <si>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</si>
  <si>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</si>
  <si>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</si>
  <si>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</si>
  <si>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</si>
  <si>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</si>
  <si>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</si>
  <si>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</si>
  <si>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</si>
  <si>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</si>
  <si>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</si>
  <si>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</si>
  <si>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</si>
  <si>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</si>
  <si>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</si>
  <si>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</si>
  <si>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</si>
  <si>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</si>
  <si>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</si>
  <si>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</si>
  <si>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</si>
  <si>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</si>
  <si>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</si>
  <si>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</si>
  <si>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</si>
  <si>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</si>
  <si>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</si>
  <si>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</si>
  <si>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</si>
  <si>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</si>
  <si>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</si>
  <si>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</si>
  <si>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</si>
  <si>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</si>
  <si>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</si>
  <si>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</si>
  <si>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</si>
  <si>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</si>
  <si>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</si>
  <si>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</si>
  <si>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</si>
  <si>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</si>
  <si>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</si>
  <si>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</si>
  <si>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</si>
  <si>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</si>
  <si>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</si>
  <si>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</si>
  <si>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</si>
  <si>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</si>
  <si>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</si>
  <si>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</si>
  <si>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</si>
  <si>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</si>
  <si>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</si>
  <si>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</si>
  <si>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</si>
  <si>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</si>
  <si>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</si>
  <si>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</si>
  <si>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</si>
  <si>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</si>
  <si>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</si>
  <si>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</si>
  <si>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</si>
  <si>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</si>
  <si>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</si>
  <si>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</si>
  <si>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</si>
  <si>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</si>
  <si>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</si>
  <si>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</si>
  <si>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</si>
  <si>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</si>
  <si>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</si>
  <si>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</si>
  <si>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</si>
  <si>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</si>
  <si>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</si>
  <si>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</si>
  <si>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</si>
  <si>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</si>
  <si>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</si>
  <si>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</si>
  <si>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</si>
  <si>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</si>
  <si>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</si>
  <si>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</si>
  <si>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</si>
  <si>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</si>
  <si>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</si>
  <si>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</si>
  <si>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</si>
  <si>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</si>
  <si>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</si>
  <si>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</si>
  <si>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</si>
  <si>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</si>
  <si>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</si>
  <si>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</si>
  <si>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</si>
  <si>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</si>
  <si>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</si>
  <si>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</si>
  <si>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</si>
  <si>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</si>
  <si>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</si>
  <si>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</si>
  <si>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</si>
  <si>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</si>
  <si>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</si>
  <si>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</si>
  <si>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</si>
  <si>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</si>
  <si>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</si>
  <si>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</si>
  <si>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</si>
  <si>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</si>
  <si>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</si>
  <si>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</si>
  <si>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</si>
  <si>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</si>
  <si>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</si>
  <si>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</si>
  <si>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</si>
  <si>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</si>
  <si>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</si>
  <si>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</si>
  <si>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</si>
  <si>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</si>
  <si>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</si>
  <si>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</si>
  <si>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</si>
  <si>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</si>
  <si>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</si>
  <si>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</si>
  <si>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</si>
  <si>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</si>
  <si>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</si>
  <si>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</si>
  <si>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</si>
  <si>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</si>
  <si>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</si>
  <si>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</si>
  <si>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</si>
  <si>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</si>
  <si>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</si>
  <si>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</si>
  <si>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</si>
  <si>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</si>
  <si>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</si>
  <si>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</si>
  <si>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</si>
  <si>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</si>
  <si>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</si>
  <si>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</si>
  <si>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</si>
  <si>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</si>
  <si>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</si>
  <si>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</si>
  <si>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</si>
  <si>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</si>
  <si>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</si>
  <si>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</si>
  <si>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</si>
  <si>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</si>
  <si>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</si>
  <si>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</si>
  <si>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</si>
  <si>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</si>
  <si>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</si>
  <si>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</si>
  <si>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</si>
  <si>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</si>
  <si>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</si>
  <si>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</si>
  <si>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</si>
  <si>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</si>
  <si>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</si>
  <si>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</si>
  <si>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</si>
  <si>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</si>
  <si>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</si>
  <si>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</si>
  <si>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</si>
  <si>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</si>
  <si>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</si>
  <si>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</si>
  <si>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</si>
  <si>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</si>
  <si>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</si>
  <si>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</si>
  <si>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</si>
  <si>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</si>
  <si>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</si>
  <si>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</si>
  <si>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</si>
  <si>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</si>
  <si>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</si>
  <si>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</si>
  <si>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</si>
  <si>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</si>
  <si>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</si>
  <si>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</si>
  <si>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</si>
  <si>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</si>
  <si>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</si>
  <si>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</si>
  <si>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</si>
  <si>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</si>
  <si>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</si>
  <si>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</si>
  <si>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</si>
  <si>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</si>
  <si>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</si>
  <si>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</si>
  <si>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</si>
  <si>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</si>
  <si>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</si>
  <si>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</si>
  <si>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</si>
  <si>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</si>
  <si>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</si>
  <si>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</si>
  <si>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</si>
  <si>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</si>
  <si>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</si>
  <si>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</si>
  <si>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</si>
  <si>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</si>
  <si>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</si>
  <si>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</si>
  <si>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</si>
  <si>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</si>
  <si>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</si>
  <si>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</si>
  <si>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</si>
  <si>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</si>
  <si>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</si>
  <si>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</si>
  <si>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</si>
  <si>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</si>
  <si>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</si>
  <si>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</si>
  <si>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</si>
  <si>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</si>
  <si>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</si>
  <si>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</si>
  <si>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</si>
  <si>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</si>
  <si>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</si>
  <si>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</si>
  <si>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</si>
  <si>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</si>
  <si>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</si>
  <si>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</si>
  <si>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</si>
  <si>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</si>
  <si>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</si>
  <si>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</si>
  <si>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</si>
  <si>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</si>
  <si>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</si>
  <si>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</si>
  <si>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</si>
  <si>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</si>
  <si>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</si>
  <si>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</si>
  <si>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</si>
  <si>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</si>
  <si>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</si>
  <si>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</si>
  <si>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</si>
  <si>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</si>
  <si>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</si>
  <si>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</si>
  <si>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</si>
  <si>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</si>
  <si>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</si>
  <si>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</si>
  <si>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</si>
  <si>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</si>
  <si>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</si>
  <si>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</si>
  <si>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</si>
  <si>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</si>
  <si>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</si>
  <si>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</si>
  <si>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</si>
  <si>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</si>
  <si>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</si>
  <si>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</si>
  <si>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</si>
  <si>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</si>
  <si>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</si>
  <si>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</si>
  <si>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</si>
  <si>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</si>
  <si>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</si>
  <si>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</si>
  <si>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</si>
  <si>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</si>
  <si>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</si>
  <si>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</si>
  <si>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</si>
  <si>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</si>
  <si>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</si>
  <si>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</si>
  <si>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</si>
  <si>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</si>
  <si>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</si>
  <si>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</si>
  <si>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</si>
  <si>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</si>
  <si>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</si>
  <si>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</si>
  <si>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</si>
  <si>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</si>
  <si>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</si>
  <si>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</si>
  <si>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</si>
  <si>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</si>
  <si>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</si>
  <si>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</si>
  <si>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</si>
  <si>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</si>
  <si>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</si>
  <si>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</si>
  <si>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</si>
  <si>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</si>
  <si>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</si>
  <si>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</si>
  <si>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</si>
  <si>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</si>
  <si>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</si>
  <si>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</si>
  <si>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</si>
  <si>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</si>
  <si>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</si>
  <si>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</si>
  <si>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</si>
  <si>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</si>
  <si>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</si>
  <si>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</si>
  <si>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</si>
  <si>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</si>
  <si>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</si>
  <si>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</si>
  <si>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</si>
  <si>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</si>
  <si>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</si>
  <si>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</si>
  <si>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</si>
  <si>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</si>
  <si>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</si>
  <si>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</si>
  <si>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</si>
  <si>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</si>
  <si>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</si>
  <si>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</si>
  <si>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</si>
  <si>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</si>
  <si>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</si>
  <si>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</si>
  <si>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</si>
  <si>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</si>
  <si>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</si>
  <si>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</si>
  <si>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</si>
  <si>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</si>
  <si>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</si>
  <si>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</si>
  <si>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</si>
  <si>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</si>
  <si>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</si>
  <si>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</si>
  <si>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</si>
  <si>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</si>
  <si>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</si>
  <si>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</si>
  <si>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</si>
  <si>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</si>
  <si>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</si>
  <si>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</si>
  <si>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</si>
  <si>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</si>
  <si>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</si>
  <si>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</si>
  <si>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</si>
  <si>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</si>
  <si>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</si>
  <si>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</si>
  <si>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</si>
  <si>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</si>
  <si>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</si>
  <si>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</si>
  <si>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</si>
  <si>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</si>
  <si>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</si>
  <si>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</si>
  <si>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</si>
  <si>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</si>
  <si>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</si>
  <si>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</si>
  <si>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</si>
  <si>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</si>
  <si>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</si>
  <si>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</si>
  <si>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</si>
  <si>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</si>
  <si>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</si>
  <si>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</si>
  <si>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</si>
  <si>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</si>
  <si>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</si>
  <si>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</si>
  <si>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</si>
  <si>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</si>
  <si>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</si>
  <si>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</si>
  <si>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</si>
  <si>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</si>
  <si>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</si>
  <si>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</si>
  <si>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</si>
  <si>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</si>
  <si>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</si>
  <si>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</si>
  <si>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</si>
  <si>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</si>
  <si>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</si>
  <si>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</si>
  <si>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</si>
  <si>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</si>
  <si>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</si>
  <si>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</si>
  <si>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</si>
  <si>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</si>
  <si>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</si>
  <si>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</si>
  <si>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</si>
  <si>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</si>
  <si>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</si>
  <si>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</si>
  <si>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</si>
  <si>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</si>
  <si>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</si>
  <si>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</si>
  <si>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</si>
  <si>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</si>
  <si>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</si>
  <si>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</si>
  <si>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</si>
  <si>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</si>
  <si>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</si>
  <si>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</si>
  <si>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</si>
  <si>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</si>
  <si>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</si>
  <si>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</si>
  <si>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</si>
  <si>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</si>
  <si>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</si>
  <si>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</si>
  <si>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</si>
  <si>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</si>
  <si>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</si>
  <si>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</si>
  <si>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</si>
  <si>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</si>
  <si>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</si>
  <si>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</si>
  <si>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</si>
  <si>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</si>
  <si>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</si>
  <si>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</si>
  <si>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</si>
  <si>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</si>
  <si>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</si>
  <si>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</si>
  <si>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</si>
  <si>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</si>
  <si>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</si>
  <si>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</si>
  <si>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</si>
  <si>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</si>
  <si>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</si>
  <si>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</si>
  <si>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</si>
  <si>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</si>
  <si>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</si>
  <si>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</si>
  <si>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</si>
  <si>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</si>
  <si>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</si>
  <si>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</si>
  <si>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</si>
  <si>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</si>
  <si>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</si>
  <si>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</si>
  <si>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</si>
  <si>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</si>
  <si>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</si>
  <si>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</si>
  <si>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</si>
  <si>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</si>
  <si>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</si>
  <si>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</si>
  <si>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</si>
  <si>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</si>
  <si>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</si>
  <si>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</si>
  <si>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</si>
  <si>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</si>
  <si>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</si>
  <si>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</si>
  <si>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</si>
  <si>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</si>
  <si>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</si>
  <si>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</si>
  <si>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</si>
  <si>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</si>
  <si>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</si>
  <si>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</si>
  <si>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</si>
  <si>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</si>
  <si>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</si>
  <si>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</si>
  <si>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</si>
  <si>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</si>
  <si>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</si>
  <si>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</si>
  <si>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</si>
  <si>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</si>
  <si>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</si>
  <si>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</si>
  <si>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</si>
  <si>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</si>
  <si>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</si>
  <si>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</si>
  <si>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</si>
  <si>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</si>
  <si>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</si>
  <si>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</si>
  <si>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</si>
  <si>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</si>
  <si>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</si>
  <si>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</si>
  <si>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</si>
  <si>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</si>
  <si>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</si>
  <si>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</si>
  <si>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</si>
  <si>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</si>
  <si>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</si>
  <si>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</si>
  <si>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</si>
  <si>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</si>
  <si>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</si>
  <si>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</si>
  <si>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</si>
  <si>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</si>
  <si>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</si>
  <si>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</si>
  <si>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</si>
  <si>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</si>
  <si>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</si>
  <si>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</si>
  <si>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</si>
  <si>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</si>
  <si>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</si>
  <si>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</si>
  <si>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</si>
  <si>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</si>
  <si>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</si>
  <si>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</si>
  <si>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</si>
  <si>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</si>
  <si>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</si>
  <si>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</si>
  <si>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</si>
  <si>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</si>
  <si>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</si>
  <si>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</si>
  <si>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</si>
  <si>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</si>
  <si>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</si>
  <si>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</si>
  <si>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</si>
  <si>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</si>
  <si>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</si>
  <si>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</si>
  <si>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</si>
  <si>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</si>
  <si>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</si>
  <si>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</si>
  <si>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</si>
  <si>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</si>
  <si>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</si>
  <si>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</si>
  <si>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</si>
  <si>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</si>
  <si>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</si>
  <si>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</si>
  <si>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</si>
  <si>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</si>
  <si>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</si>
  <si>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</si>
  <si>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</si>
  <si>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</si>
  <si>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</si>
  <si>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</si>
  <si>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</si>
  <si>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</si>
  <si>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</si>
  <si>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</si>
  <si>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</si>
  <si>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</si>
  <si>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</si>
  <si>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</si>
  <si>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</si>
  <si>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</si>
  <si>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</si>
  <si>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</si>
  <si>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</si>
  <si>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</si>
  <si>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</si>
  <si>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</si>
  <si>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</si>
  <si>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</si>
  <si>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</si>
  <si>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</si>
  <si>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</si>
  <si>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</si>
  <si>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</si>
  <si>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</si>
  <si>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</si>
  <si>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</si>
  <si>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</si>
  <si>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</si>
  <si>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</si>
  <si>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</si>
  <si>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</si>
  <si>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</si>
  <si>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</si>
  <si>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</si>
  <si>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</si>
  <si>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</si>
  <si>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</si>
  <si>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</si>
  <si>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</si>
  <si>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</si>
  <si>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</si>
  <si>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</si>
  <si>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</si>
  <si>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</si>
  <si>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</si>
  <si>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</si>
  <si>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</si>
  <si>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</si>
  <si>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</si>
  <si>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</si>
  <si>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</si>
  <si>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</si>
  <si>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</si>
  <si>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</si>
  <si>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</si>
  <si>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</si>
  <si>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</si>
  <si>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</si>
  <si>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</si>
  <si>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</si>
  <si>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</si>
  <si>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</si>
  <si>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</si>
  <si>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</si>
  <si>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</si>
  <si>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</si>
  <si>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</si>
  <si>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</si>
  <si>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</si>
  <si>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</si>
  <si>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</si>
  <si>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</si>
  <si>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</si>
  <si>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</si>
  <si>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</si>
  <si>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</si>
  <si>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</si>
  <si>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</si>
  <si>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</si>
  <si>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</si>
  <si>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</si>
  <si>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</si>
  <si>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</si>
  <si>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</si>
  <si>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</si>
  <si>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</si>
  <si>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</si>
  <si>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</si>
  <si>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</si>
  <si>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</si>
  <si>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</si>
  <si>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</si>
  <si>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</si>
  <si>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</si>
  <si>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</si>
  <si>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</si>
  <si>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</si>
  <si>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</si>
  <si>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</si>
  <si>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</si>
  <si>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</si>
  <si>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</si>
  <si>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</si>
  <si>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</si>
  <si>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</si>
  <si>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</si>
  <si>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</si>
  <si>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</si>
  <si>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</si>
  <si>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</si>
  <si>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</si>
  <si>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</si>
  <si>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</si>
  <si>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</si>
  <si>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</si>
  <si>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</si>
  <si>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</si>
  <si>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</si>
  <si>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</si>
  <si>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</si>
  <si>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</si>
  <si>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</si>
  <si>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</si>
  <si>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</si>
  <si>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</si>
  <si>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</si>
  <si>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</si>
  <si>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</si>
  <si>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</si>
  <si>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</si>
  <si>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</si>
  <si>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</si>
  <si>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</si>
  <si>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</si>
  <si>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</si>
  <si>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</si>
  <si>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</si>
  <si>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</si>
  <si>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</si>
  <si>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</si>
  <si>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</si>
  <si>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</si>
  <si>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</si>
  <si>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</si>
  <si>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</si>
  <si>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</si>
  <si>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</si>
  <si>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</si>
  <si>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</si>
  <si>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</si>
  <si>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</si>
  <si>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</si>
  <si>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</si>
  <si>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</si>
  <si>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</si>
  <si>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</si>
  <si>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</si>
  <si>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</si>
  <si>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</si>
  <si>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</si>
  <si>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</si>
  <si>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</si>
  <si>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</si>
  <si>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</si>
  <si>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</si>
  <si>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</si>
  <si>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</si>
  <si>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</si>
  <si>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</si>
  <si>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</si>
  <si>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</si>
  <si>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</si>
  <si>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</si>
  <si>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</si>
  <si>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</si>
  <si>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</si>
  <si>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</si>
  <si>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</si>
  <si>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</si>
  <si>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</si>
  <si>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</si>
  <si>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</si>
  <si>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</si>
  <si>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</si>
  <si>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</si>
  <si>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</si>
  <si>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</si>
  <si>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</si>
  <si>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</si>
  <si>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</si>
  <si>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</si>
  <si>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</si>
  <si>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</si>
  <si>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</si>
  <si>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</si>
  <si>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</si>
  <si>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</si>
  <si>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</si>
  <si>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</si>
  <si>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</si>
  <si>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</si>
  <si>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</si>
  <si>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</si>
  <si>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</si>
  <si>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</si>
  <si>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</si>
  <si>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</si>
  <si>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</si>
  <si>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</si>
  <si>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</si>
  <si>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</si>
  <si>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</si>
  <si>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</si>
  <si>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</si>
  <si>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</si>
  <si>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</si>
  <si>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</si>
  <si>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</si>
  <si>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</si>
  <si>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</si>
  <si>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</si>
  <si>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</si>
  <si>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</si>
  <si>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</si>
  <si>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</si>
  <si>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</si>
  <si>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</si>
  <si>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</si>
  <si>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</si>
  <si>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</si>
  <si>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</si>
  <si>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</si>
  <si>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</si>
  <si>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</si>
  <si>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</si>
  <si>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</si>
  <si>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</si>
  <si>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</si>
  <si>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</si>
  <si>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</si>
  <si>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</si>
  <si>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</si>
  <si>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</si>
  <si>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</si>
  <si>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</si>
  <si>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</si>
  <si>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</si>
  <si>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</si>
  <si>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</si>
  <si>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</si>
  <si>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</si>
  <si>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</si>
  <si>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</si>
  <si>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</si>
  <si>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</si>
  <si>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</si>
  <si>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</si>
  <si>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</si>
  <si>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</si>
  <si>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</si>
  <si>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</si>
  <si>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</si>
  <si>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</si>
  <si>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</si>
  <si>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</si>
  <si>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</si>
  <si>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</si>
  <si>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</si>
  <si>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</si>
  <si>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</si>
  <si>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</si>
  <si>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</si>
  <si>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</si>
  <si>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</si>
  <si>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</si>
  <si>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</si>
  <si>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</si>
  <si>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</si>
  <si>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</si>
  <si>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</si>
  <si>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</si>
  <si>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</si>
  <si>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</si>
  <si>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</si>
  <si>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</si>
  <si>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</si>
  <si>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</si>
  <si>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</si>
  <si>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</si>
  <si>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</si>
  <si>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</si>
  <si>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</si>
  <si>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</si>
  <si>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</si>
  <si>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</si>
  <si>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</si>
  <si>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</si>
  <si>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</si>
  <si>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</si>
  <si>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</si>
  <si>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</si>
  <si>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</si>
  <si>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</si>
  <si>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</si>
  <si>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</si>
  <si>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</si>
  <si>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</si>
  <si>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</si>
  <si>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</si>
  <si>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</si>
  <si>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</si>
  <si>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</si>
  <si>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</si>
  <si>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</si>
  <si>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</si>
  <si>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</si>
  <si>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</si>
  <si>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</si>
  <si>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</si>
  <si>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</si>
  <si>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</si>
  <si>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</si>
  <si>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</si>
  <si>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</si>
  <si>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</si>
  <si>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</si>
  <si>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</si>
  <si>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</si>
  <si>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</si>
  <si>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</si>
  <si>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</si>
  <si>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</si>
  <si>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</si>
  <si>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</si>
  <si>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</si>
  <si>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</si>
  <si>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</si>
  <si>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</si>
  <si>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</si>
  <si>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</si>
  <si>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</si>
  <si>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</si>
  <si>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</si>
  <si>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</si>
  <si>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</si>
  <si>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</si>
  <si>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</si>
  <si>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</si>
  <si>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</si>
  <si>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</si>
  <si>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</si>
  <si>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</si>
  <si>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</si>
  <si>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</si>
  <si>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</si>
  <si>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</si>
  <si>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</si>
  <si>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</si>
  <si>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</si>
  <si>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</si>
  <si>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</si>
  <si>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</si>
  <si>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</si>
  <si>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</si>
  <si>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</si>
  <si>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</si>
  <si>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</si>
  <si>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</si>
  <si>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</si>
  <si>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</si>
  <si>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</si>
  <si>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</si>
  <si>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</si>
  <si>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</si>
  <si>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</si>
  <si>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</si>
  <si>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</si>
  <si>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</si>
  <si>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</si>
  <si>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</si>
  <si>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</si>
  <si>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</si>
  <si>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</si>
  <si>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</si>
  <si>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</si>
  <si>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</si>
  <si>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</si>
  <si>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</si>
  <si>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</si>
  <si>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</si>
  <si>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</si>
  <si>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</si>
  <si>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</si>
  <si>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</si>
  <si>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</si>
  <si>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</si>
  <si>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</si>
  <si>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</si>
  <si>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</si>
  <si>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</si>
  <si>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</si>
  <si>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</si>
  <si>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</si>
  <si>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</si>
  <si>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</si>
  <si>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</si>
  <si>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</si>
  <si>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</si>
  <si>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</si>
  <si>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</si>
  <si>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</si>
  <si>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</si>
  <si>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</si>
  <si>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</si>
  <si>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</si>
  <si>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</si>
  <si>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</si>
  <si>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</si>
  <si>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</si>
  <si>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</si>
  <si>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</si>
  <si>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</si>
  <si>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</si>
  <si>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</si>
  <si>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</si>
  <si>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</si>
  <si>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</si>
  <si>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</si>
  <si>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</si>
  <si>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</si>
  <si>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</si>
  <si>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</si>
  <si>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</si>
  <si>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</si>
  <si>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</si>
  <si>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</si>
  <si>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</si>
  <si>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</si>
  <si>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</si>
  <si>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</si>
  <si>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</si>
  <si>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</si>
  <si>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</si>
  <si>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</si>
  <si>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</si>
  <si>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</si>
  <si>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</si>
  <si>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</si>
  <si>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</si>
  <si>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</si>
  <si>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</si>
  <si>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</si>
  <si>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</si>
  <si>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</si>
  <si>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</si>
  <si>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</si>
  <si>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</si>
  <si>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</si>
  <si>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</si>
  <si>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</si>
  <si>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</si>
  <si>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</si>
  <si>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</si>
  <si>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</si>
  <si>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</si>
  <si>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</si>
  <si>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</si>
  <si>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</si>
  <si>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</si>
  <si>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</si>
  <si>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</si>
  <si>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</si>
  <si>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</si>
  <si>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</si>
  <si>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</si>
  <si>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</si>
  <si>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</si>
  <si>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</si>
  <si>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</si>
  <si>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</si>
  <si>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</si>
  <si>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</si>
  <si>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</si>
  <si>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</si>
  <si>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</si>
  <si>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</si>
  <si>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</si>
  <si>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</si>
  <si>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</si>
  <si>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</si>
  <si>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</si>
  <si>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</si>
  <si>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</si>
  <si>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</si>
  <si>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</si>
  <si>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</si>
  <si>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</si>
  <si>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</si>
  <si>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</si>
  <si>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</si>
  <si>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</si>
  <si>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</si>
  <si>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</si>
  <si>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</si>
  <si>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</si>
  <si>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</si>
  <si>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</si>
  <si>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</si>
  <si>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</si>
  <si>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</si>
  <si>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</si>
  <si>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</si>
  <si>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</si>
  <si>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</si>
  <si>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</si>
  <si>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</si>
  <si>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</si>
  <si>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</si>
  <si>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</si>
  <si>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</si>
  <si>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</si>
  <si>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</si>
  <si>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</si>
  <si>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</si>
  <si>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</si>
  <si>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</si>
  <si>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</si>
  <si>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</si>
  <si>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</si>
  <si>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</si>
  <si>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</si>
  <si>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</si>
  <si>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</si>
  <si>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</si>
  <si>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</si>
  <si>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</si>
  <si>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</si>
  <si>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</si>
  <si>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</si>
  <si>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</si>
  <si>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</si>
  <si>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</si>
  <si>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</si>
  <si>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</si>
  <si>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</si>
  <si>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</si>
  <si>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</si>
  <si>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</si>
  <si>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</si>
  <si>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</si>
  <si>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</si>
  <si>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</si>
  <si>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</si>
  <si>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</si>
  <si>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</si>
  <si>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</si>
  <si>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</si>
  <si>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</si>
  <si>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</si>
  <si>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</si>
  <si>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</si>
  <si>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</si>
  <si>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</si>
  <si>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</si>
  <si>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</si>
  <si>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</si>
  <si>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</si>
  <si>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</si>
  <si>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</si>
  <si>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</si>
  <si>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</si>
  <si>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</si>
  <si>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</si>
  <si>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</si>
  <si>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</si>
  <si>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</si>
  <si>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</si>
  <si>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</si>
  <si>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</si>
  <si>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</si>
  <si>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</si>
  <si>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</si>
  <si>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</si>
  <si>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</si>
  <si>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</si>
  <si>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</si>
  <si>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</si>
  <si>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</si>
  <si>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</si>
  <si>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</si>
  <si>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</si>
  <si>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</si>
  <si>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</si>
  <si>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</si>
  <si>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</si>
  <si>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</si>
  <si>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</si>
  <si>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</si>
  <si>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</si>
  <si>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</si>
  <si>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</si>
  <si>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</si>
  <si>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</si>
  <si>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</si>
  <si>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</si>
  <si>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</si>
  <si>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</si>
  <si>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</si>
  <si>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</si>
  <si>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</si>
  <si>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</si>
  <si>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</si>
  <si>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</si>
  <si>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</si>
  <si>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</si>
  <si>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</si>
  <si>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</si>
  <si>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</si>
  <si>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</si>
  <si>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</si>
  <si>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</si>
  <si>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</si>
  <si>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</si>
  <si>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</si>
  <si>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</si>
  <si>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</si>
  <si>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</si>
  <si>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</si>
  <si>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</si>
  <si>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</si>
  <si>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</si>
  <si>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</si>
  <si>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</si>
  <si>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</si>
  <si>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</si>
  <si>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</si>
  <si>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</si>
  <si>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</si>
  <si>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</si>
  <si>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</si>
  <si>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</si>
  <si>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</si>
  <si>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</si>
  <si>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</si>
  <si>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</si>
  <si>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</si>
  <si>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</si>
  <si>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</si>
  <si>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</si>
  <si>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</si>
  <si>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</si>
  <si>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</si>
  <si>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</si>
  <si>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</si>
  <si>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</si>
  <si>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</si>
  <si>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</si>
  <si>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</si>
  <si>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</si>
  <si>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</si>
  <si>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</si>
  <si>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</si>
  <si>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</si>
  <si>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</si>
  <si>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</si>
  <si>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</si>
  <si>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</si>
  <si>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</si>
  <si>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</si>
  <si>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</si>
  <si>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</si>
  <si>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</si>
  <si>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</si>
  <si>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</si>
  <si>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</si>
  <si>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</si>
  <si>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</si>
  <si>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</si>
  <si>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</si>
  <si>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</si>
  <si>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</si>
  <si>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</si>
  <si>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</si>
  <si>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</si>
  <si>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</si>
  <si>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</si>
  <si>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</si>
  <si>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</si>
  <si>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</si>
  <si>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</si>
  <si>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</si>
  <si>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</si>
  <si>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</si>
  <si>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</si>
  <si>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</si>
  <si>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</si>
  <si>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</si>
  <si>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</si>
  <si>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</si>
  <si>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</si>
  <si>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</si>
  <si>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</si>
  <si>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</si>
  <si>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</si>
  <si>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</si>
  <si>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</si>
  <si>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</si>
  <si>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</si>
  <si>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</si>
  <si>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</si>
  <si>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</si>
  <si>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</si>
  <si>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</si>
  <si>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</si>
  <si>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</si>
  <si>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</si>
  <si>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</si>
  <si>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</si>
  <si>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</si>
  <si>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</si>
  <si>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</si>
  <si>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</si>
  <si>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</si>
  <si>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</si>
  <si>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</si>
  <si>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</si>
  <si>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</si>
  <si>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</si>
  <si>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</si>
  <si>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</si>
  <si>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</si>
  <si>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</si>
  <si>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</si>
  <si>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</si>
  <si>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</si>
  <si>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</si>
  <si>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</si>
  <si>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</si>
  <si>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</si>
  <si>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</si>
  <si>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</si>
  <si>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</si>
  <si>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</si>
  <si>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</si>
  <si>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</si>
  <si>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</si>
  <si>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</si>
  <si>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</si>
  <si>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</si>
  <si>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</si>
  <si>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</si>
  <si>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</si>
  <si>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</si>
  <si>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</si>
  <si>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</si>
  <si>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</si>
  <si>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</si>
  <si>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</si>
  <si>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</si>
  <si>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</si>
  <si>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</si>
  <si>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</si>
  <si>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</si>
  <si>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</si>
  <si>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</si>
  <si>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</si>
  <si>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</si>
  <si>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</si>
  <si>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</si>
  <si>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</si>
  <si>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</si>
  <si>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</si>
  <si>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</si>
  <si>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</si>
  <si>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</si>
  <si>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</si>
  <si>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</si>
  <si>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</si>
  <si>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</si>
  <si>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</si>
  <si>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</si>
  <si>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</si>
  <si>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</si>
  <si>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</si>
  <si>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</si>
  <si>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</si>
  <si>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</si>
  <si>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</si>
  <si>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</si>
  <si>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</si>
  <si>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</si>
  <si>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</si>
  <si>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</si>
  <si>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</si>
  <si>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</si>
  <si>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</si>
  <si>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</si>
  <si>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</si>
  <si>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</si>
  <si>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</si>
  <si>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</si>
  <si>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</si>
  <si>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</si>
  <si>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</si>
  <si>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</si>
  <si>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</si>
  <si>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</si>
  <si>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</si>
  <si>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</si>
  <si>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</si>
  <si>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</si>
  <si>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</si>
  <si>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</si>
  <si>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</si>
  <si>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</si>
  <si>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</si>
  <si>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</si>
  <si>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</si>
  <si>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</si>
  <si>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</si>
  <si>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</si>
  <si>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</si>
  <si>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</si>
  <si>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</si>
  <si>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</si>
  <si>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</si>
  <si>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</si>
  <si>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</si>
  <si>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</si>
  <si>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</si>
  <si>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</si>
  <si>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</si>
  <si>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</si>
  <si>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</si>
  <si>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</si>
  <si>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</si>
  <si>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</si>
  <si>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</si>
  <si>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</si>
  <si>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</si>
  <si>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</si>
  <si>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</si>
  <si>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</si>
  <si>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</si>
  <si>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</si>
  <si>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</si>
  <si>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</si>
  <si>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</si>
  <si>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</si>
  <si>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</si>
  <si>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</si>
  <si>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</si>
  <si>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</si>
  <si>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</si>
  <si>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</si>
  <si>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</si>
  <si>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</si>
  <si>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</si>
  <si>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</si>
  <si>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</si>
  <si>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</si>
  <si>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</si>
  <si>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</si>
  <si>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</si>
  <si>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</si>
  <si>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</si>
  <si>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</si>
  <si>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</si>
  <si>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</si>
  <si>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</si>
  <si>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</si>
  <si>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</si>
  <si>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</si>
  <si>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</si>
  <si>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</si>
  <si>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</si>
  <si>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</si>
  <si>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</si>
  <si>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</si>
  <si>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</si>
  <si>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</si>
  <si>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</si>
  <si>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</si>
  <si>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</si>
  <si>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</si>
  <si>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</si>
  <si>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</si>
  <si>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</si>
  <si>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</si>
  <si>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</si>
  <si>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</si>
  <si>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</si>
  <si>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</si>
  <si>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</si>
  <si>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</si>
  <si>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</si>
  <si>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</si>
  <si>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</si>
  <si>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</si>
  <si>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</si>
  <si>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</si>
  <si>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</si>
  <si>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</si>
  <si>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</si>
  <si>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</si>
  <si>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</si>
  <si>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</si>
  <si>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</si>
  <si>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</si>
  <si>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</si>
  <si>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</si>
  <si>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</si>
  <si>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</si>
  <si>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</si>
  <si>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</si>
  <si>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</si>
  <si>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</si>
  <si>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</si>
  <si>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</si>
  <si>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</si>
  <si>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</si>
  <si>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</si>
  <si>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</si>
  <si>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</si>
  <si>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</si>
  <si>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</si>
  <si>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</si>
  <si>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</si>
  <si>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</si>
  <si>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</si>
  <si>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</si>
  <si>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</si>
  <si>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</si>
  <si>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</si>
  <si>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</si>
  <si>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</si>
  <si>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</si>
  <si>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</si>
  <si>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</si>
  <si>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</si>
  <si>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</si>
  <si>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</si>
  <si>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</si>
  <si>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</si>
  <si>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</si>
  <si>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</si>
  <si>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</si>
  <si>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</si>
  <si>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</si>
  <si>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</si>
  <si>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</si>
  <si>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</si>
  <si>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</si>
  <si>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</si>
  <si>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</si>
  <si>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</si>
  <si>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</si>
  <si>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</si>
  <si>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</si>
  <si>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</si>
  <si>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</si>
  <si>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</si>
  <si>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</si>
  <si>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</si>
  <si>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</si>
  <si>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</si>
  <si>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</si>
  <si>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</si>
  <si>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</si>
  <si>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</si>
  <si>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</si>
  <si>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</si>
  <si>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</si>
  <si>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</si>
  <si>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</si>
  <si>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</si>
  <si>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</si>
  <si>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</si>
  <si>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</si>
  <si>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</si>
  <si>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</si>
  <si>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</si>
  <si>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</si>
  <si>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</si>
  <si>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</si>
  <si>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</si>
  <si>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</si>
  <si>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</si>
  <si>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</si>
  <si>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</si>
  <si>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</si>
  <si>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</si>
  <si>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</si>
  <si>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</si>
  <si>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</si>
  <si>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</si>
  <si>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</si>
  <si>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</si>
  <si>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</si>
  <si>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</si>
  <si>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</si>
  <si>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</si>
  <si>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</si>
  <si>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</si>
  <si>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</si>
  <si>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</si>
  <si>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</si>
  <si>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</si>
  <si>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</si>
  <si>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</si>
  <si>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</si>
  <si>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</si>
  <si>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</si>
  <si>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</si>
  <si>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</si>
  <si>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</si>
  <si>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</si>
  <si>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</si>
  <si>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</si>
  <si>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</si>
  <si>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</si>
  <si>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</si>
  <si>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</si>
  <si>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</si>
  <si>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</si>
  <si>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</si>
  <si>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</si>
  <si>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</si>
  <si>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</si>
  <si>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</si>
  <si>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</si>
  <si>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</si>
  <si>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</si>
  <si>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</si>
  <si>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</si>
  <si>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</si>
  <si>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</si>
  <si>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</si>
  <si>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</si>
  <si>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</si>
  <si>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</si>
  <si>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</si>
  <si>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</si>
  <si>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</si>
  <si>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</si>
  <si>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</si>
  <si>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</si>
  <si>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</si>
  <si>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</si>
  <si>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</si>
  <si>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</si>
  <si>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</si>
  <si>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</si>
  <si>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</si>
  <si>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</si>
  <si>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</si>
  <si>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</si>
  <si>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</si>
  <si>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</si>
  <si>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</si>
  <si>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</si>
  <si>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</si>
  <si>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</si>
  <si>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</si>
  <si>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</si>
  <si>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</si>
  <si>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</si>
  <si>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</si>
  <si>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</si>
  <si>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</si>
  <si>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</si>
  <si>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</si>
  <si>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</si>
  <si>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</si>
  <si>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</si>
  <si>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</si>
  <si>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</si>
  <si>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</si>
  <si>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</si>
  <si>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</si>
  <si>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</si>
  <si>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</si>
  <si>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</si>
  <si>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</si>
  <si>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</si>
  <si>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</si>
  <si>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</si>
  <si>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</si>
  <si>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</si>
  <si>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</si>
  <si>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</si>
  <si>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</si>
  <si>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</si>
  <si>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</si>
  <si>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</si>
  <si>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</si>
  <si>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</si>
  <si>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</si>
  <si>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</si>
  <si>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</si>
  <si>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</si>
  <si>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</si>
  <si>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</si>
  <si>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</si>
  <si>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</si>
  <si>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</si>
  <si>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</si>
  <si>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</si>
  <si>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</si>
  <si>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</si>
  <si>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</si>
  <si>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</si>
  <si>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</si>
  <si>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</si>
  <si>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</si>
  <si>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</si>
  <si>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</si>
  <si>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</si>
  <si>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</si>
  <si>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</si>
  <si>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</si>
  <si>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</si>
  <si>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</si>
  <si>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</si>
  <si>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</si>
  <si>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</si>
  <si>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</si>
  <si>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</si>
  <si>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</si>
  <si>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</si>
  <si>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</si>
  <si>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</si>
  <si>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</si>
  <si>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</si>
  <si>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</si>
  <si>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</si>
  <si>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</si>
  <si>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</si>
  <si>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</si>
  <si>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</si>
  <si>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</si>
  <si>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</si>
  <si>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</si>
  <si>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</si>
  <si>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</si>
  <si>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</si>
  <si>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</si>
  <si>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</si>
  <si>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</si>
  <si>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</si>
  <si>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</si>
  <si>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</si>
  <si>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</si>
  <si>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</si>
  <si>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</si>
  <si>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</si>
  <si>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</si>
  <si>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</si>
  <si>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</si>
  <si>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</si>
  <si>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</si>
  <si>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</si>
  <si>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</si>
  <si>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</si>
  <si>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</si>
  <si>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</si>
  <si>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</si>
  <si>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</si>
  <si>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</si>
  <si>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</si>
  <si>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</si>
  <si>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</si>
  <si>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</si>
  <si>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</si>
  <si>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</si>
  <si>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</si>
  <si>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</si>
  <si>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</si>
  <si>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</si>
  <si>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</si>
  <si>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</si>
  <si>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</si>
  <si>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</si>
  <si>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</si>
  <si>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</si>
  <si>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</si>
  <si>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</si>
  <si>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</si>
  <si>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</si>
  <si>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</si>
  <si>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</si>
  <si>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</si>
  <si>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</si>
  <si>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</si>
  <si>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</si>
  <si>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</si>
  <si>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</si>
  <si>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</si>
  <si>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</si>
  <si>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</si>
  <si>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</si>
  <si>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</si>
  <si>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</si>
  <si>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</si>
  <si>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</si>
  <si>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</si>
  <si>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</si>
  <si>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</si>
  <si>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</si>
  <si>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</si>
  <si>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</si>
  <si>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</si>
  <si>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</si>
  <si>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</si>
  <si>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</si>
  <si>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</si>
  <si>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</si>
  <si>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</si>
  <si>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</si>
  <si>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</si>
  <si>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</si>
  <si>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</si>
  <si>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</si>
  <si>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</si>
  <si>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</si>
  <si>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</si>
  <si>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</si>
  <si>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</si>
  <si>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</si>
  <si>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</si>
  <si>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</si>
  <si>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</si>
  <si>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</si>
  <si>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</si>
  <si>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</si>
  <si>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</si>
  <si>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</si>
  <si>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</si>
  <si>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</si>
  <si>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</si>
  <si>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</si>
  <si>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</si>
  <si>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</si>
  <si>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</si>
  <si>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</si>
  <si>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</si>
  <si>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</si>
  <si>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</si>
  <si>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</si>
  <si>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</si>
  <si>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</si>
  <si>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</si>
  <si>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</si>
  <si>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</si>
  <si>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</si>
  <si>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</si>
  <si>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</si>
  <si>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</si>
  <si>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</si>
  <si>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</si>
  <si>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</si>
  <si>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</si>
  <si>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</si>
  <si>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</si>
  <si>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</si>
  <si>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</si>
  <si>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</si>
  <si>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</si>
  <si>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</si>
  <si>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</si>
  <si>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</si>
  <si>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</si>
  <si>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</si>
  <si>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</si>
  <si>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</si>
  <si>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</si>
  <si>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</si>
  <si>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</si>
  <si>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</si>
  <si>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</si>
  <si>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</si>
  <si>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</si>
  <si>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</si>
  <si>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</si>
  <si>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</si>
  <si>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</si>
  <si>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</si>
  <si>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</si>
  <si>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</si>
  <si>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</si>
  <si>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</si>
  <si>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</si>
  <si>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</si>
  <si>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</si>
  <si>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</si>
  <si>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</si>
  <si>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</si>
  <si>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</si>
  <si>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</si>
  <si>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</si>
  <si>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</si>
  <si>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</si>
  <si>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</si>
  <si>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</si>
  <si>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</si>
  <si>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</si>
  <si>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</si>
  <si>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</si>
  <si>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</si>
  <si>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</si>
  <si>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</si>
  <si>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</si>
  <si>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</si>
  <si>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</si>
  <si>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</si>
  <si>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</si>
  <si>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</si>
  <si>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</si>
  <si>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</si>
  <si>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</si>
  <si>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</si>
  <si>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</si>
  <si>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</si>
  <si>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</si>
  <si>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</si>
  <si>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</si>
  <si>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</si>
  <si>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</si>
  <si>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</si>
  <si>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</si>
  <si>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</si>
  <si>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</si>
  <si>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</si>
  <si>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</si>
  <si>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</si>
  <si>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</si>
  <si>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</si>
  <si>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</si>
  <si>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</si>
  <si>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</si>
  <si>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</si>
  <si>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</si>
  <si>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</si>
  <si>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</si>
  <si>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</si>
  <si>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</si>
  <si>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</si>
  <si>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</si>
  <si>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</si>
  <si>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</si>
  <si>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</si>
  <si>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</si>
  <si>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</si>
  <si>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</si>
  <si>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</si>
  <si>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</si>
  <si>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</si>
  <si>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</si>
  <si>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</si>
  <si>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</si>
  <si>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</si>
  <si>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</si>
  <si>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</si>
  <si>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</si>
  <si>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</si>
  <si>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</si>
  <si>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</si>
  <si>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</si>
  <si>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</si>
  <si>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</si>
  <si>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</si>
  <si>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</si>
  <si>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</si>
  <si>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</si>
  <si>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</si>
  <si>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</si>
  <si>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</si>
  <si>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</si>
  <si>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</si>
  <si>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</si>
  <si>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</si>
  <si>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</si>
  <si>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</si>
  <si>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</si>
  <si>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</si>
  <si>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</si>
  <si>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</si>
  <si>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</si>
  <si>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</si>
  <si>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</si>
  <si>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</si>
  <si>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</si>
  <si>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</si>
  <si>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</si>
  <si>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</si>
  <si>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</si>
  <si>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</si>
  <si>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</si>
  <si>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</si>
  <si>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</si>
  <si>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</si>
  <si>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</si>
  <si>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</si>
  <si>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</si>
  <si>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</si>
  <si>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</si>
  <si>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</si>
  <si>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</si>
  <si>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</si>
  <si>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</si>
  <si>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</si>
  <si>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</si>
  <si>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</si>
  <si>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</si>
  <si>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</si>
  <si>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</si>
  <si>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</si>
  <si>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</si>
  <si>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</si>
  <si>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</si>
  <si>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</si>
  <si>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</si>
  <si>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</si>
  <si>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</si>
  <si>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</si>
  <si>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</si>
  <si>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</si>
  <si>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</si>
  <si>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</si>
  <si>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</si>
  <si>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</si>
  <si>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</si>
  <si>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</si>
  <si>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</si>
  <si>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</si>
  <si>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</si>
  <si>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</si>
  <si>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</si>
  <si>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</si>
  <si>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</si>
  <si>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</si>
  <si>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</si>
  <si>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</si>
  <si>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</si>
  <si>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</si>
  <si>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</si>
  <si>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</si>
  <si>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</si>
  <si>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</si>
  <si>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</si>
  <si>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</si>
  <si>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</si>
  <si>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</si>
  <si>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</si>
  <si>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</si>
  <si>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</si>
  <si>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</si>
  <si>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</si>
  <si>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</si>
  <si>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</si>
  <si>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</si>
  <si>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</si>
  <si>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</si>
  <si>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</si>
  <si>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</si>
  <si>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</si>
  <si>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</si>
  <si>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</si>
  <si>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</si>
  <si>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</si>
  <si>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</si>
  <si>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</si>
  <si>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</si>
  <si>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</si>
  <si>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</si>
  <si>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</si>
  <si>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</si>
  <si>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</si>
  <si>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</si>
  <si>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</si>
  <si>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</si>
  <si>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</si>
  <si>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</si>
  <si>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</si>
  <si>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</si>
  <si>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</si>
  <si>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</si>
  <si>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</si>
  <si>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</si>
  <si>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</si>
  <si>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</si>
  <si>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</si>
  <si>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</si>
  <si>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</si>
  <si>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</si>
  <si>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</si>
  <si>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</si>
  <si>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</si>
  <si>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</si>
  <si>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</si>
  <si>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</si>
  <si>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</si>
  <si>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</si>
  <si>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</si>
  <si>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</si>
  <si>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</si>
  <si>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</si>
  <si>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</si>
  <si>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</si>
  <si>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</si>
  <si>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</si>
  <si>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</si>
  <si>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</si>
  <si>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</si>
  <si>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</si>
  <si>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</si>
  <si>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</si>
  <si>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</si>
  <si>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</si>
  <si>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</si>
  <si>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</si>
  <si>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</si>
  <si>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</si>
  <si>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</si>
  <si>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</si>
  <si>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</si>
  <si>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</si>
  <si>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</si>
  <si>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</si>
  <si>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</si>
  <si>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</si>
  <si>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</si>
  <si>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</si>
  <si>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</si>
  <si>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</si>
  <si>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</si>
  <si>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</si>
  <si>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</si>
  <si>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</si>
  <si>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</si>
  <si>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</si>
  <si>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</si>
  <si>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</si>
  <si>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</si>
  <si>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</si>
  <si>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</si>
  <si>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</si>
  <si>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</si>
  <si>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</si>
  <si>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</si>
  <si>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</si>
  <si>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</si>
  <si>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</si>
  <si>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</si>
  <si>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</si>
  <si>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</si>
  <si>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</si>
  <si>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</si>
  <si>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</si>
  <si>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</si>
  <si>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</si>
  <si>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</si>
  <si>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</si>
  <si>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</si>
  <si>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</si>
  <si>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</si>
  <si>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</si>
  <si>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</si>
  <si>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</si>
  <si>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</si>
  <si>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</si>
  <si>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</si>
  <si>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</si>
  <si>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</si>
  <si>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</si>
  <si>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</si>
  <si>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</si>
  <si>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</si>
  <si>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</si>
  <si>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</si>
  <si>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</si>
  <si>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</si>
  <si>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</si>
  <si>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</si>
  <si>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</si>
  <si>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</si>
  <si>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</si>
  <si>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</si>
  <si>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</si>
  <si>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</si>
  <si>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</si>
  <si>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</si>
  <si>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</si>
  <si>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</si>
  <si>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</si>
  <si>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</si>
  <si>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</si>
  <si>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</si>
  <si>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</si>
  <si>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</si>
  <si>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</si>
  <si>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</si>
  <si>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</si>
  <si>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</si>
  <si>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</si>
  <si>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</si>
  <si>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</si>
  <si>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</si>
  <si>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</si>
  <si>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</si>
  <si>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</si>
  <si>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</si>
  <si>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</si>
  <si>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</si>
  <si>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</si>
  <si>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</si>
  <si>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</si>
  <si>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</si>
  <si>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</si>
  <si>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</si>
  <si>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</si>
  <si>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</si>
  <si>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</si>
  <si>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</si>
  <si>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</si>
  <si>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</si>
  <si>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</si>
  <si>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</si>
  <si>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</si>
  <si>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</si>
  <si>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</si>
  <si>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</si>
  <si>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</si>
  <si>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</si>
  <si>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</si>
  <si>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</si>
  <si>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</si>
  <si>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</si>
  <si>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</si>
  <si>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</si>
  <si>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</si>
  <si>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</si>
  <si>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</si>
  <si>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</si>
  <si>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</si>
  <si>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</si>
  <si>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</si>
  <si>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</si>
  <si>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</si>
  <si>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</si>
  <si>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</si>
  <si>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</si>
  <si>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</si>
  <si>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</si>
  <si>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</si>
  <si>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</si>
  <si>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</si>
  <si>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</si>
  <si>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</si>
  <si>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</si>
  <si>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</si>
  <si>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</si>
  <si>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</si>
  <si>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</si>
  <si>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</si>
  <si>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</si>
  <si>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</si>
  <si>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</si>
  <si>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</si>
  <si>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</si>
  <si>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</si>
  <si>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</si>
  <si>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</si>
  <si>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</si>
  <si>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</si>
  <si>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</si>
  <si>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</si>
  <si>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</si>
  <si>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</si>
  <si>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</si>
  <si>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</si>
  <si>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</si>
  <si>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</si>
  <si>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</si>
  <si>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</si>
  <si>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</si>
  <si>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</si>
  <si>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</si>
  <si>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</si>
  <si>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</si>
  <si>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</si>
  <si>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</si>
  <si>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</si>
  <si>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</si>
  <si>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</si>
  <si>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</si>
  <si>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</si>
  <si>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</si>
  <si>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</si>
  <si>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</si>
  <si>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</si>
  <si>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</si>
  <si>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</si>
  <si>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</si>
  <si>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</si>
  <si>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</si>
  <si>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</si>
  <si>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</si>
  <si>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</si>
  <si>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</si>
  <si>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</si>
  <si>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</si>
  <si>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</si>
  <si>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</si>
  <si>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</si>
  <si>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</si>
  <si>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</si>
  <si>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</si>
  <si>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</si>
  <si>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</si>
  <si>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</si>
  <si>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</si>
  <si>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</si>
  <si>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</si>
  <si>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</si>
  <si>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</si>
  <si>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</si>
  <si>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</si>
  <si>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</si>
  <si>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</si>
  <si>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</si>
  <si>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</si>
  <si>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</si>
  <si>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</si>
  <si>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</si>
  <si>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</si>
  <si>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</si>
  <si>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</si>
  <si>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</si>
  <si>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</si>
  <si>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</si>
  <si>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</si>
  <si>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</si>
  <si>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</si>
  <si>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</si>
  <si>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</si>
  <si>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</si>
  <si>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</si>
  <si>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</si>
  <si>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</si>
  <si>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</si>
  <si>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</si>
  <si>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</si>
  <si>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</si>
  <si>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</si>
  <si>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</si>
  <si>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</si>
  <si>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</si>
  <si>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</si>
  <si>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</si>
  <si>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</si>
  <si>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</si>
  <si>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</si>
  <si>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</si>
  <si>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</si>
  <si>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</si>
  <si>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</si>
  <si>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</si>
  <si>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</si>
  <si>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</si>
  <si>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</si>
  <si>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</si>
  <si>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</si>
  <si>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</si>
  <si>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</si>
  <si>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</si>
  <si>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</si>
  <si>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</si>
  <si>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</si>
  <si>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</si>
  <si>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</si>
  <si>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</si>
  <si>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</si>
  <si>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</si>
  <si>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</si>
  <si>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</si>
  <si>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</si>
  <si>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</si>
  <si>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</si>
  <si>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</si>
  <si>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</si>
  <si>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</si>
  <si>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</si>
  <si>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</si>
  <si>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</si>
  <si>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</si>
  <si>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</si>
  <si>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</si>
  <si>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</si>
  <si>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</si>
  <si>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</si>
  <si>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</si>
  <si>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</si>
  <si>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</si>
  <si>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</si>
  <si>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</si>
  <si>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</si>
  <si>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</si>
  <si>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</si>
  <si>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</si>
  <si>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</si>
  <si>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</si>
  <si>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</si>
  <si>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</si>
  <si>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</si>
  <si>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</si>
  <si>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</si>
  <si>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</si>
  <si>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</si>
  <si>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</si>
  <si>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</si>
  <si>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</si>
  <si>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</si>
  <si>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</si>
  <si>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</si>
  <si>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</si>
  <si>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</si>
  <si>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</si>
  <si>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</si>
  <si>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</si>
  <si>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</si>
  <si>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</si>
  <si>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</si>
  <si>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</si>
  <si>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</si>
  <si>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</si>
  <si>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</si>
  <si>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</si>
  <si>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</si>
  <si>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</si>
  <si>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</si>
  <si>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</si>
  <si>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</si>
  <si>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</si>
  <si>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</si>
  <si>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</si>
  <si>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</si>
  <si>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</si>
  <si>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</si>
  <si>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</si>
  <si>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</si>
  <si>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</si>
  <si>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</si>
  <si>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</si>
  <si>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</si>
  <si>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</si>
  <si>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</si>
  <si>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</si>
  <si>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</si>
  <si>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</si>
  <si>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</si>
  <si>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</si>
  <si>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</si>
  <si>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</si>
  <si>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</si>
  <si>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</si>
  <si>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</si>
  <si>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</si>
  <si>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</si>
  <si>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</si>
  <si>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</si>
  <si>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</si>
  <si>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</si>
  <si>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</si>
  <si>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</si>
  <si>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</si>
  <si>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</si>
  <si>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</si>
  <si>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</si>
  <si>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</si>
  <si>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</si>
  <si>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</si>
  <si>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</si>
  <si>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</si>
  <si>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</si>
  <si>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</si>
  <si>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</si>
  <si>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</si>
  <si>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</si>
  <si>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</si>
  <si>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</si>
  <si>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</si>
  <si>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</si>
  <si>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</si>
  <si>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</si>
  <si>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</si>
  <si>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</si>
  <si>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</si>
  <si>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</si>
  <si>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</si>
  <si>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</si>
  <si>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</si>
  <si>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</si>
  <si>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</si>
  <si>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</si>
  <si>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</si>
  <si>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</si>
  <si>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</si>
  <si>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</si>
  <si>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</si>
  <si>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</si>
  <si>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</si>
  <si>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</si>
  <si>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</si>
  <si>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</si>
  <si>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</si>
  <si>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</si>
  <si>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</si>
  <si>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</si>
  <si>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</si>
  <si>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</si>
  <si>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</si>
  <si>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</si>
  <si>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</si>
  <si>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</si>
  <si>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</si>
  <si>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</si>
  <si>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</si>
  <si>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</si>
  <si>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</si>
  <si>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</si>
  <si>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</si>
  <si>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</si>
  <si>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</si>
  <si>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</si>
  <si>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</si>
  <si>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</si>
  <si>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</si>
  <si>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</si>
  <si>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</si>
  <si>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</si>
  <si>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</si>
  <si>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</si>
  <si>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</si>
  <si>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</si>
  <si>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</si>
  <si>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</si>
  <si>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</si>
  <si>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</si>
  <si>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</si>
  <si>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</si>
  <si>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</si>
  <si>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</si>
  <si>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</si>
  <si>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</si>
  <si>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</si>
  <si>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</si>
  <si>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</si>
  <si>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</si>
  <si>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</si>
  <si>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</si>
  <si>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</si>
  <si>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</si>
  <si>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</si>
  <si>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</si>
  <si>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</si>
  <si>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</si>
  <si>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</si>
  <si>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</si>
  <si>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</si>
  <si>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</si>
  <si>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</si>
  <si>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</si>
  <si>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</si>
  <si>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</si>
  <si>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</si>
  <si>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</si>
  <si>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</si>
  <si>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</si>
  <si>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</si>
  <si>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</si>
  <si>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</si>
  <si>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</si>
  <si>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</si>
  <si>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</si>
  <si>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</si>
  <si>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</si>
  <si>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</si>
  <si>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</si>
  <si>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</si>
  <si>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</si>
  <si>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</si>
  <si>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</si>
  <si>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</si>
  <si>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</si>
  <si>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</si>
  <si>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</si>
  <si>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</si>
  <si>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</si>
  <si>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</si>
  <si>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</si>
  <si>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</si>
  <si>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</si>
  <si>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</si>
  <si>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</si>
  <si>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</si>
  <si>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</si>
  <si>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</si>
  <si>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</si>
  <si>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</si>
  <si>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</si>
  <si>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</si>
  <si>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</si>
  <si>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</si>
  <si>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</si>
  <si>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</si>
  <si>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</si>
  <si>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</si>
  <si>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</si>
  <si>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</si>
  <si>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</si>
  <si>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</si>
  <si>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</si>
  <si>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</si>
  <si>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</si>
  <si>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</si>
  <si>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</si>
  <si>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</si>
  <si>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</si>
  <si>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</si>
  <si>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</si>
  <si>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</si>
  <si>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</si>
  <si>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</si>
  <si>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</si>
  <si>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</si>
  <si>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</si>
  <si>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</si>
  <si>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</si>
  <si>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</si>
  <si>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</si>
  <si>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</si>
  <si>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</si>
  <si>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</si>
  <si>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</si>
  <si>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</si>
  <si>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</si>
  <si>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</si>
  <si>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</si>
  <si>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</si>
  <si>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</si>
  <si>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</si>
  <si>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</si>
  <si>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</si>
  <si>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</si>
  <si>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</si>
  <si>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</si>
  <si>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</si>
  <si>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</si>
  <si>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</si>
  <si>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</si>
  <si>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</si>
  <si>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</si>
  <si>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</si>
  <si>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</si>
  <si>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</si>
  <si>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</si>
  <si>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</si>
  <si>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</si>
  <si>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</si>
  <si>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</si>
  <si>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</si>
  <si>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</si>
  <si>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</si>
  <si>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</si>
  <si>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</si>
  <si>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</si>
  <si>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</si>
  <si>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</si>
  <si>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</si>
  <si>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</si>
  <si>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</si>
  <si>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</si>
  <si>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</si>
  <si>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</si>
  <si>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</si>
  <si>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</si>
  <si>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</si>
  <si>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</si>
  <si>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</si>
  <si>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</si>
  <si>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</si>
  <si>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</si>
  <si>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</si>
  <si>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</si>
  <si>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</si>
  <si>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</si>
  <si>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</si>
  <si>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</si>
  <si>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</si>
  <si>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</si>
  <si>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</si>
  <si>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</si>
  <si>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</si>
  <si>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</si>
  <si>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</si>
  <si>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</si>
  <si>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</si>
  <si>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</si>
  <si>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</si>
  <si>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</si>
  <si>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</si>
  <si>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</si>
  <si>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</si>
  <si>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</si>
  <si>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</si>
  <si>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</si>
  <si>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</si>
  <si>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</si>
  <si>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</si>
  <si>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</si>
  <si>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</si>
  <si>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</si>
  <si>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</si>
  <si>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</si>
  <si>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</si>
  <si>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</si>
  <si>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</si>
  <si>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</si>
  <si>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</si>
  <si>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</si>
  <si>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</si>
  <si>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</si>
  <si>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</si>
  <si>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</si>
  <si>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</si>
  <si>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</si>
  <si>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</si>
  <si>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</si>
  <si>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</si>
  <si>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</si>
  <si>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</si>
  <si>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</si>
  <si>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</si>
  <si>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</si>
  <si>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</si>
  <si>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</si>
  <si>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</si>
  <si>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</si>
  <si>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</si>
  <si>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</si>
  <si>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</si>
  <si>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</si>
  <si>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</si>
  <si>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</si>
  <si>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</si>
  <si>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</si>
  <si>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</si>
  <si>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</si>
  <si>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</si>
  <si>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</si>
  <si>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</si>
  <si>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</si>
  <si>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</si>
  <si>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</si>
  <si>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</si>
  <si>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</si>
  <si>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</si>
  <si>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</si>
  <si>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</si>
  <si>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</si>
  <si>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</si>
  <si>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</si>
  <si>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</si>
  <si>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</si>
  <si>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</si>
  <si>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</si>
  <si>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</si>
  <si>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</si>
  <si>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</si>
  <si>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</si>
  <si>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</si>
  <si>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</si>
  <si>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</si>
  <si>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</si>
  <si>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</si>
  <si>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</si>
  <si>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</si>
  <si>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</si>
  <si>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</si>
  <si>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</si>
  <si>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</si>
  <si>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</si>
  <si>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</si>
  <si>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</si>
  <si>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</si>
  <si>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</si>
  <si>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</si>
  <si>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</si>
  <si>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</si>
  <si>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</si>
  <si>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</si>
  <si>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</si>
  <si>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</si>
  <si>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</si>
  <si>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</si>
  <si>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</si>
  <si>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</si>
  <si>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</si>
  <si>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</si>
  <si>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</si>
  <si>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</si>
  <si>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</si>
  <si>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</si>
  <si>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</si>
  <si>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</si>
  <si>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</si>
  <si>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</si>
  <si>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</si>
  <si>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</si>
  <si>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</si>
  <si>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</si>
  <si>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</si>
  <si>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</si>
  <si>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</si>
  <si>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</si>
  <si>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</si>
  <si>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</si>
  <si>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</si>
  <si>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</si>
  <si>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</si>
  <si>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</si>
  <si>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</si>
  <si>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</si>
  <si>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</si>
  <si>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</si>
  <si>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</si>
  <si>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</si>
  <si>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</si>
  <si>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</si>
  <si>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</si>
  <si>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</si>
  <si>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</si>
  <si>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</si>
  <si>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</si>
  <si>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</si>
  <si>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</si>
  <si>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</si>
  <si>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</si>
  <si>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</si>
  <si>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</si>
  <si>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</si>
  <si>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</si>
  <si>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</si>
  <si>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</si>
  <si>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</si>
  <si>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</si>
  <si>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</si>
  <si>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</si>
  <si>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</si>
  <si>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</si>
  <si>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</si>
  <si>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</si>
  <si>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</si>
  <si>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</si>
  <si>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</si>
  <si>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</si>
  <si>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</si>
  <si>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</si>
  <si>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</si>
  <si>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</si>
  <si>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</si>
  <si>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</si>
  <si>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</si>
  <si>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</si>
  <si>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</si>
  <si>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</si>
  <si>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</si>
  <si>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</si>
  <si>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</si>
  <si>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</si>
  <si>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</si>
  <si>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</si>
  <si>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</si>
  <si>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</si>
  <si>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</si>
  <si>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</si>
  <si>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</si>
  <si>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</si>
  <si>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</si>
  <si>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</si>
  <si>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</si>
  <si>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</si>
  <si>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</si>
  <si>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</si>
  <si>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</si>
  <si>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</si>
  <si>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</si>
  <si>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</si>
  <si>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</si>
  <si>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</si>
  <si>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</si>
  <si>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</si>
  <si>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</si>
  <si>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</si>
  <si>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</si>
  <si>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</si>
  <si>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</si>
  <si>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</si>
  <si>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</si>
  <si>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</si>
  <si>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</si>
  <si>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</si>
  <si>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</si>
  <si>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</si>
  <si>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</si>
  <si>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</si>
  <si>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</si>
  <si>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</si>
  <si>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</si>
  <si>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</si>
  <si>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</si>
  <si>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</si>
  <si>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</si>
  <si>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</si>
  <si>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</si>
  <si>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</si>
  <si>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</si>
  <si>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</si>
  <si>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</si>
  <si>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</si>
  <si>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</si>
  <si>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</si>
  <si>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</si>
  <si>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</si>
  <si>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</si>
  <si>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</si>
  <si>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</si>
  <si>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</si>
  <si>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</si>
  <si>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</si>
  <si>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</si>
  <si>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</si>
  <si>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</si>
  <si>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</si>
  <si>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</si>
  <si>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</si>
  <si>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</si>
  <si>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</si>
  <si>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</si>
  <si>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</si>
  <si>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</si>
  <si>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</si>
  <si>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</si>
  <si>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</si>
  <si>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</si>
  <si>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</si>
  <si>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</si>
  <si>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</si>
  <si>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</si>
  <si>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</si>
  <si>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</si>
  <si>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</si>
  <si>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</si>
  <si>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</si>
  <si>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</si>
  <si>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</si>
  <si>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</si>
  <si>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</si>
  <si>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</si>
  <si>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</si>
  <si>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</si>
  <si>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</si>
  <si>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</si>
  <si>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</si>
  <si>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</si>
  <si>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</si>
  <si>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</si>
  <si>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</si>
  <si>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</si>
  <si>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</si>
  <si>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</si>
  <si>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</si>
  <si>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</si>
  <si>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</si>
  <si>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</si>
  <si>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</si>
  <si>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</si>
  <si>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</si>
  <si>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</si>
  <si>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</si>
  <si>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</si>
  <si>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</si>
  <si>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</si>
  <si>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</si>
  <si>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</si>
  <si>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</si>
  <si>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</si>
  <si>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</si>
  <si>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</si>
  <si>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</si>
  <si>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</si>
  <si>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</si>
  <si>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</si>
  <si>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</si>
  <si>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</si>
  <si>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</si>
  <si>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</si>
  <si>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</si>
  <si>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</si>
  <si>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</si>
  <si>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</si>
  <si>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</si>
  <si>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</si>
  <si>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</si>
  <si>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</si>
  <si>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</si>
  <si>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</si>
  <si>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</si>
  <si>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</si>
  <si>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</si>
  <si>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</si>
  <si>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</si>
  <si>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</si>
  <si>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</si>
  <si>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</si>
  <si>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</si>
  <si>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</si>
  <si>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</si>
  <si>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</si>
  <si>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</si>
  <si>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</si>
  <si>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</si>
  <si>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</si>
  <si>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</si>
  <si>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</si>
  <si>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</si>
  <si>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</si>
  <si>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</si>
  <si>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</si>
  <si>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</si>
  <si>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</si>
  <si>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</si>
  <si>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</si>
  <si>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</si>
  <si>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</si>
  <si>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</si>
  <si>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</si>
  <si>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</si>
  <si>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</si>
  <si>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</si>
  <si>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</si>
  <si>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</si>
  <si>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</si>
  <si>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</si>
  <si>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</si>
  <si>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</si>
  <si>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</si>
  <si>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</si>
  <si>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</si>
  <si>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</si>
  <si>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</si>
  <si>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</si>
  <si>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</si>
  <si>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</si>
  <si>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</si>
  <si>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</si>
  <si>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</si>
  <si>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</si>
  <si>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</si>
  <si>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</si>
  <si>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</si>
  <si>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</si>
  <si>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</si>
  <si>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</si>
  <si>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</si>
  <si>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</si>
  <si>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</si>
  <si>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</si>
  <si>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</si>
  <si>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</si>
  <si>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</si>
  <si>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</si>
  <si>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</si>
  <si>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</si>
  <si>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</si>
  <si>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</si>
  <si>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</si>
  <si>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</si>
  <si>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</si>
  <si>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</si>
  <si>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</si>
  <si>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</si>
  <si>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</si>
  <si>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</si>
  <si>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</si>
  <si>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</si>
  <si>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</si>
  <si>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</si>
  <si>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</si>
  <si>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</si>
  <si>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</si>
  <si>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</si>
  <si>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</si>
  <si>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</si>
  <si>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</si>
  <si>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</si>
  <si>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</si>
  <si>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</si>
  <si>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</si>
  <si>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</si>
  <si>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</si>
  <si>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</si>
  <si>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</si>
  <si>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</si>
  <si>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</si>
  <si>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</si>
  <si>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</si>
  <si>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</si>
  <si>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</si>
  <si>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</si>
  <si>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</si>
  <si>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</si>
  <si>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</si>
  <si>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</si>
  <si>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</si>
  <si>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</si>
  <si>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</si>
  <si>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</si>
  <si>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</si>
  <si>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</si>
  <si>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</si>
  <si>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</si>
  <si>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</si>
  <si>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</si>
  <si>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</si>
  <si>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</si>
  <si>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</si>
  <si>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</si>
  <si>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</si>
  <si>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</si>
  <si>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</si>
  <si>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</si>
  <si>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</si>
  <si>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</si>
  <si>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</si>
  <si>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</si>
  <si>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</si>
  <si>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</si>
  <si>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</si>
  <si>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</si>
  <si>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</si>
  <si>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</si>
  <si>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</si>
  <si>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</si>
  <si>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</si>
  <si>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</si>
  <si>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</si>
  <si>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</si>
  <si>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</si>
  <si>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</si>
  <si>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</si>
  <si>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</si>
  <si>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</si>
  <si>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</si>
  <si>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</si>
  <si>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</si>
  <si>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</si>
  <si>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</si>
  <si>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</si>
  <si>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</si>
  <si>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</si>
  <si>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</si>
  <si>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</si>
  <si>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</si>
  <si>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</si>
  <si>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</si>
  <si>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</si>
  <si>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</si>
  <si>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</si>
  <si>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</si>
  <si>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</si>
  <si>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</si>
  <si>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</si>
  <si>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</si>
  <si>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</si>
  <si>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</si>
  <si>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</si>
  <si>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</si>
  <si>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</si>
  <si>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</si>
  <si>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</si>
  <si>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</si>
  <si>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</si>
  <si>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</si>
  <si>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</si>
  <si>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</si>
  <si>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</si>
  <si>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</si>
  <si>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</si>
  <si>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</si>
  <si>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</si>
  <si>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</si>
  <si>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</si>
  <si>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</si>
  <si>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</si>
  <si>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</si>
  <si>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</si>
  <si>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</si>
  <si>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</si>
  <si>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</si>
  <si>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</si>
  <si>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</si>
  <si>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</si>
  <si>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</si>
  <si>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</si>
  <si>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</si>
  <si>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</si>
  <si>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</si>
  <si>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</si>
  <si>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</si>
  <si>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</si>
  <si>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</si>
  <si>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</si>
  <si>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</si>
  <si>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</si>
  <si>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</si>
  <si>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</si>
  <si>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</si>
  <si>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</si>
  <si>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</si>
  <si>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</si>
  <si>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</si>
  <si>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</si>
  <si>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</si>
  <si>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</si>
  <si>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</si>
  <si>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</si>
  <si>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</si>
  <si>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</si>
  <si>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</si>
  <si>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</si>
  <si>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</si>
  <si>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</si>
  <si>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</si>
  <si>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</si>
  <si>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</si>
  <si>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</si>
  <si>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</si>
  <si>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</si>
  <si>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</si>
  <si>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</si>
  <si>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</si>
  <si>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</si>
  <si>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</si>
  <si>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</si>
  <si>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</si>
  <si>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</si>
  <si>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</si>
  <si>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</si>
  <si>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</si>
  <si>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</si>
  <si>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</si>
  <si>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</si>
  <si>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</si>
  <si>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</si>
  <si>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</si>
  <si>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</si>
  <si>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</si>
  <si>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</si>
  <si>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</si>
  <si>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</si>
  <si>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</si>
  <si>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</si>
  <si>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</si>
  <si>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</si>
  <si>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</si>
  <si>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</si>
  <si>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</si>
  <si>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</si>
  <si>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</si>
  <si>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</si>
  <si>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</si>
  <si>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</si>
  <si>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</si>
  <si>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</si>
  <si>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</si>
  <si>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</si>
  <si>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</si>
  <si>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</si>
  <si>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</si>
  <si>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</si>
  <si>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</si>
  <si>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</si>
  <si>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</si>
  <si>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</si>
  <si>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</si>
  <si>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</si>
  <si>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</si>
  <si>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</si>
  <si>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</si>
  <si>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</si>
  <si>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</si>
  <si>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</si>
  <si>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</si>
  <si>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</si>
  <si>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</si>
  <si>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</si>
  <si>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</si>
  <si>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</si>
  <si>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</si>
  <si>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</si>
  <si>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</si>
  <si>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</si>
  <si>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</si>
  <si>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</si>
  <si>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</si>
  <si>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</si>
  <si>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</si>
  <si>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</si>
  <si>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</si>
  <si>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</si>
  <si>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</si>
  <si>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</si>
  <si>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</si>
  <si>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</si>
  <si>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</si>
  <si>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</si>
  <si>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</si>
  <si>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</si>
  <si>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</si>
  <si>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</si>
  <si>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</si>
  <si>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</si>
  <si>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</si>
  <si>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</si>
  <si>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</si>
  <si>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</si>
  <si>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</si>
  <si>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</si>
  <si>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</si>
  <si>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</si>
  <si>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</si>
  <si>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</si>
  <si>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</si>
  <si>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</si>
  <si>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</si>
  <si>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</si>
  <si>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</si>
  <si>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</si>
  <si>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</si>
  <si>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</si>
  <si>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</si>
  <si>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</si>
  <si>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</si>
  <si>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</si>
  <si>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</si>
  <si>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</si>
  <si>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</si>
  <si>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</si>
  <si>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</si>
  <si>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</si>
  <si>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</si>
  <si>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</si>
  <si>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</si>
  <si>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</si>
  <si>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</si>
  <si>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</si>
  <si>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</si>
  <si>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</si>
  <si>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</si>
  <si>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</si>
  <si>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</si>
  <si>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</si>
  <si>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</si>
  <si>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</si>
  <si>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</si>
  <si>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</si>
  <si>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</si>
  <si>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</si>
  <si>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</si>
  <si>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</si>
  <si>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</si>
  <si>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</si>
  <si>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</si>
  <si>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</si>
  <si>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</si>
  <si>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</si>
  <si>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</si>
  <si>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</si>
  <si>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</si>
  <si>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</si>
  <si>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</si>
  <si>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</si>
  <si>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</si>
  <si>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</si>
  <si>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</si>
  <si>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</si>
  <si>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</si>
  <si>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</si>
  <si>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</si>
  <si>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</si>
  <si>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</si>
  <si>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</si>
  <si>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</si>
  <si>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</si>
  <si>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</si>
  <si>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</si>
  <si>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</si>
  <si>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</si>
  <si>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</si>
  <si>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</si>
  <si>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</si>
  <si>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</si>
  <si>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</si>
  <si>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</si>
  <si>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</si>
  <si>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</si>
  <si>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</si>
  <si>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</si>
  <si>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</si>
  <si>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</si>
  <si>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</si>
  <si>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</si>
  <si>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</si>
  <si>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</si>
  <si>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</si>
  <si>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</si>
  <si>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</si>
  <si>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</si>
  <si>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</si>
  <si>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</si>
  <si>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</si>
  <si>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</si>
  <si>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</si>
  <si>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</si>
  <si>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</si>
  <si>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</si>
  <si>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</si>
  <si>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</si>
  <si>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</si>
  <si>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</si>
  <si>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</si>
  <si>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</si>
  <si>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</si>
  <si>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</si>
  <si>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</si>
  <si>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</si>
  <si>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</si>
  <si>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</si>
  <si>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</si>
  <si>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</si>
  <si>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</si>
  <si>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</si>
  <si>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</si>
  <si>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</si>
  <si>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</si>
  <si>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</si>
  <si>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</si>
  <si>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</si>
  <si>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</si>
  <si>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</si>
  <si>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</si>
  <si>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</si>
  <si>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</si>
  <si>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</si>
  <si>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</si>
  <si>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</si>
  <si>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</si>
  <si>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</si>
  <si>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</si>
  <si>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</si>
  <si>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</si>
  <si>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</si>
  <si>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</si>
  <si>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</si>
  <si>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</si>
  <si>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</si>
  <si>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</si>
  <si>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</si>
  <si>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</si>
  <si>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</si>
  <si>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</si>
  <si>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</si>
  <si>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</si>
  <si>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</si>
  <si>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</si>
  <si>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</si>
  <si>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</si>
  <si>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</si>
  <si>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</si>
  <si>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</si>
  <si>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</si>
  <si>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</si>
  <si>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</si>
  <si>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</si>
  <si>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</si>
  <si>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</si>
  <si>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</si>
  <si>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</si>
  <si>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</si>
  <si>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</si>
  <si>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</si>
  <si>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</si>
  <si>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</si>
  <si>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</si>
  <si>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</si>
  <si>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</si>
  <si>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</si>
  <si>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</si>
  <si>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</si>
  <si>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</si>
  <si>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</si>
  <si>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</si>
  <si>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</si>
  <si>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</si>
  <si>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</si>
  <si>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</si>
  <si>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</si>
  <si>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</si>
  <si>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</si>
  <si>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</si>
  <si>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</si>
  <si>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</si>
  <si>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</si>
  <si>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</si>
  <si>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</si>
  <si>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</si>
  <si>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</si>
  <si>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</si>
  <si>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</si>
  <si>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</si>
  <si>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</si>
  <si>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</si>
  <si>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</si>
  <si>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</si>
  <si>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</si>
  <si>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</si>
  <si>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</si>
  <si>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</si>
  <si>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</si>
  <si>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</si>
  <si>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</si>
  <si>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</si>
  <si>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</si>
  <si>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</si>
  <si>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</si>
  <si>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</si>
  <si>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</si>
  <si>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</si>
  <si>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</si>
  <si>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</si>
  <si>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</si>
  <si>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</si>
  <si>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</si>
  <si>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</si>
  <si>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</si>
  <si>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</si>
  <si>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</si>
  <si>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</si>
  <si>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</si>
  <si>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</si>
  <si>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</si>
  <si>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</si>
  <si>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</si>
  <si>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</si>
  <si>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</si>
  <si>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</si>
  <si>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</si>
  <si>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</si>
  <si>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</si>
  <si>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</si>
  <si>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</si>
  <si>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</si>
  <si>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</si>
  <si>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</si>
  <si>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</si>
  <si>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</si>
  <si>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</si>
  <si>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</si>
  <si>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</si>
  <si>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</si>
  <si>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</si>
  <si>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</si>
  <si>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</si>
  <si>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</si>
  <si>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</si>
  <si>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</si>
  <si>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</si>
  <si>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</si>
  <si>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</si>
  <si>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</si>
  <si>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</si>
  <si>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</si>
  <si>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</si>
  <si>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</si>
  <si>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</si>
  <si>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</si>
  <si>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</si>
  <si>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</si>
  <si>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</si>
  <si>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</si>
  <si>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</si>
  <si>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</si>
  <si>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</si>
  <si>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</si>
  <si>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</si>
  <si>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</si>
  <si>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</si>
  <si>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</si>
  <si>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</si>
  <si>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</si>
  <si>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</si>
  <si>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</si>
  <si>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</si>
  <si>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</si>
  <si>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</si>
  <si>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</si>
  <si>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</si>
  <si>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</si>
  <si>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</si>
  <si>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</si>
  <si>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</si>
  <si>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</si>
  <si>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</si>
  <si>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</si>
  <si>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</si>
  <si>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</si>
  <si>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</si>
  <si>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</si>
  <si>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</si>
  <si>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</si>
  <si>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</si>
  <si>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</si>
  <si>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</si>
  <si>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</si>
  <si>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</si>
  <si>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</si>
  <si>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</si>
  <si>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</si>
  <si>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</si>
  <si>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</si>
  <si>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</si>
  <si>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</si>
  <si>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</si>
  <si>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</si>
  <si>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</si>
  <si>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</si>
  <si>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</si>
  <si>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</si>
  <si>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</si>
  <si>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</si>
  <si>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</si>
  <si>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</si>
  <si>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</si>
  <si>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</si>
  <si>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</si>
  <si>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</si>
  <si>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</si>
  <si>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</si>
  <si>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</si>
  <si>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</si>
  <si>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</si>
  <si>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</si>
  <si>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</si>
  <si>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</si>
  <si>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</si>
  <si>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</si>
  <si>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</si>
  <si>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</si>
  <si>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</si>
  <si>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</si>
  <si>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</si>
  <si>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</si>
  <si>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</si>
  <si>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</si>
  <si>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</si>
  <si>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</si>
  <si>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</si>
  <si>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</si>
  <si>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</si>
  <si>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</si>
  <si>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</si>
  <si>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</si>
  <si>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</si>
  <si>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</si>
  <si>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</si>
  <si>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</si>
  <si>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</si>
  <si>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</si>
  <si>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</si>
  <si>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</si>
  <si>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</si>
  <si>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</si>
  <si>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</si>
  <si>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</si>
  <si>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</si>
  <si>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</si>
  <si>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</si>
  <si>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</si>
  <si>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</si>
  <si>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</si>
  <si>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</si>
  <si>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</si>
  <si>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</si>
  <si>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</si>
  <si>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</si>
  <si>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</si>
  <si>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</si>
  <si>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</si>
  <si>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</si>
  <si>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</si>
  <si>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</si>
  <si>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</si>
  <si>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</si>
  <si>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</si>
  <si>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</si>
  <si>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</si>
  <si>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</si>
  <si>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</si>
  <si>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</si>
  <si>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</si>
  <si>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</si>
  <si>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</si>
  <si>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</si>
  <si>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</si>
  <si>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</si>
  <si>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</si>
  <si>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</si>
  <si>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</si>
  <si>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</si>
  <si>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</si>
  <si>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</si>
  <si>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</si>
  <si>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</si>
  <si>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</si>
  <si>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</si>
  <si>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</si>
  <si>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</si>
  <si>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</si>
  <si>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</si>
  <si>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</si>
  <si>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</si>
  <si>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</si>
  <si>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</si>
  <si>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</si>
  <si>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</si>
  <si>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</si>
  <si>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</si>
  <si>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</si>
  <si>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</si>
  <si>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</si>
  <si>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</si>
  <si>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</si>
  <si>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</si>
  <si>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</si>
  <si>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</si>
  <si>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</si>
  <si>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</si>
  <si>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</si>
  <si>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</si>
  <si>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</si>
  <si>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</si>
  <si>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</si>
  <si>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</si>
  <si>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</si>
  <si>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</si>
  <si>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</si>
  <si>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</si>
  <si>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</si>
  <si>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</si>
  <si>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</si>
  <si>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</si>
  <si>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</si>
  <si>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</si>
  <si>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</si>
  <si>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</si>
  <si>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</si>
  <si>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</si>
  <si>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</si>
  <si>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</si>
  <si>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</si>
  <si>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</si>
  <si>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</si>
  <si>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</si>
  <si>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</si>
  <si>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</si>
  <si>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</si>
  <si>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</si>
  <si>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</si>
  <si>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</si>
  <si>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</si>
  <si>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</si>
  <si>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</si>
  <si>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</si>
  <si>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</si>
  <si>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</si>
  <si>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</si>
  <si>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</si>
  <si>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</si>
  <si>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</si>
  <si>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</si>
  <si>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</si>
  <si>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</si>
  <si>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</si>
  <si>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</si>
  <si>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</si>
  <si>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</si>
  <si>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</si>
  <si>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</si>
  <si>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</si>
  <si>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</si>
  <si>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</si>
  <si>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</si>
  <si>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</si>
  <si>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</si>
  <si>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</si>
  <si>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</si>
  <si>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</si>
  <si>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</si>
  <si>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</si>
  <si>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</si>
  <si>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</si>
  <si>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</si>
  <si>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</si>
  <si>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</si>
  <si>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</si>
  <si>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</si>
  <si>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</si>
  <si>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</si>
  <si>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</si>
  <si>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</si>
  <si>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</si>
  <si>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</si>
  <si>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</si>
  <si>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</si>
  <si>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</si>
  <si>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</si>
  <si>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</si>
  <si>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</si>
  <si>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</si>
  <si>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</si>
  <si>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</si>
  <si>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</si>
  <si>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</si>
  <si>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</si>
  <si>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</si>
  <si>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</si>
  <si>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</si>
  <si>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</si>
  <si>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</si>
  <si>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</si>
  <si>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</si>
  <si>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</si>
  <si>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</si>
  <si>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</si>
  <si>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</si>
  <si>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</si>
  <si>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</si>
  <si>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</si>
  <si>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</si>
  <si>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</si>
  <si>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</si>
  <si>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</si>
  <si>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</si>
  <si>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</si>
  <si>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</si>
  <si>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</si>
  <si>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</si>
  <si>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</si>
  <si>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</si>
  <si>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</si>
  <si>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</si>
  <si>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</si>
  <si>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</si>
  <si>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</si>
  <si>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</si>
  <si>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</si>
  <si>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</si>
  <si>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</si>
  <si>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</si>
  <si>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</si>
  <si>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</si>
  <si>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</si>
  <si>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</si>
  <si>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</si>
  <si>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</si>
  <si>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</si>
  <si>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</si>
  <si>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</si>
  <si>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</si>
  <si>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</si>
  <si>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</si>
  <si>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</si>
  <si>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</si>
  <si>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</si>
  <si>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</si>
  <si>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</si>
  <si>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</si>
  <si>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</si>
  <si>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</si>
  <si>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</si>
  <si>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</si>
  <si>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</si>
  <si>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</si>
  <si>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</si>
  <si>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</si>
  <si>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</si>
  <si>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</si>
  <si>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</si>
  <si>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</si>
  <si>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</si>
  <si>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</si>
  <si>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</si>
  <si>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</si>
  <si>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</si>
  <si>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</si>
  <si>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</si>
  <si>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</si>
  <si>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</si>
  <si>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</si>
  <si>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</si>
  <si>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</si>
  <si>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</si>
  <si>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</si>
  <si>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</si>
  <si>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</si>
  <si>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</si>
  <si>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</si>
  <si>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</si>
  <si>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</si>
  <si>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</si>
  <si>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</si>
  <si>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</si>
  <si>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</si>
  <si>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</si>
  <si>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</si>
  <si>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</si>
  <si>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</si>
  <si>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</si>
  <si>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</si>
  <si>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</si>
  <si>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</si>
  <si>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</si>
  <si>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</si>
  <si>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</si>
  <si>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</si>
  <si>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</si>
  <si>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</si>
  <si>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</si>
  <si>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</si>
  <si>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</si>
  <si>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</si>
  <si>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</si>
  <si>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</si>
  <si>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</si>
  <si>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</si>
  <si>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</si>
  <si>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</si>
  <si>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</si>
  <si>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</si>
  <si>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</si>
  <si>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</si>
  <si>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</si>
  <si>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</si>
  <si>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</si>
  <si>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</si>
  <si>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</si>
  <si>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</si>
  <si>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</si>
  <si>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</si>
  <si>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</si>
  <si>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</si>
  <si>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</si>
  <si>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</si>
  <si>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</si>
  <si>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</si>
  <si>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</si>
  <si>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</si>
  <si>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</si>
  <si>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</si>
  <si>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</si>
  <si>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</si>
  <si>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</si>
  <si>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</si>
  <si>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</si>
  <si>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</si>
  <si>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</si>
  <si>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</si>
  <si>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</si>
  <si>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</si>
  <si>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</si>
  <si>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</si>
  <si>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</si>
  <si>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</si>
  <si>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</si>
  <si>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</si>
  <si>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</si>
  <si>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</si>
  <si>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</si>
  <si>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</si>
  <si>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</si>
  <si>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</si>
  <si>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</si>
  <si>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</si>
  <si>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</si>
  <si>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</si>
  <si>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</si>
  <si>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</si>
  <si>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</si>
  <si>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</si>
  <si>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</si>
  <si>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</si>
  <si>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</si>
  <si>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</si>
  <si>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</si>
  <si>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</si>
  <si>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</si>
  <si>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</si>
  <si>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</si>
  <si>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</si>
  <si>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</si>
  <si>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</si>
  <si>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</si>
  <si>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</si>
  <si>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</si>
  <si>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</si>
  <si>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</si>
  <si>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</si>
  <si>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</si>
  <si>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</si>
  <si>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</si>
  <si>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</si>
  <si>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</si>
  <si>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</si>
  <si>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</si>
  <si>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</si>
  <si>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</si>
  <si>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</si>
  <si>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</si>
  <si>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</si>
  <si>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</si>
  <si>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</si>
  <si>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</si>
  <si>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</si>
  <si>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</si>
  <si>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</si>
  <si>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</si>
  <si>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</si>
  <si>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</si>
  <si>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</si>
  <si>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</si>
  <si>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</si>
  <si>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</si>
  <si>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</si>
  <si>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</si>
  <si>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</si>
  <si>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</si>
  <si>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</si>
  <si>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</si>
  <si>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</si>
  <si>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</si>
  <si>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</si>
  <si>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</si>
  <si>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</si>
  <si>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</si>
  <si>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</si>
  <si>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</si>
  <si>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</si>
  <si>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</si>
  <si>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</si>
  <si>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</si>
  <si>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</si>
  <si>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</si>
  <si>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</si>
  <si>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</si>
  <si>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</si>
  <si>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</si>
  <si>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</si>
  <si>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</si>
  <si>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</si>
  <si>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</si>
  <si>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</si>
  <si>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</si>
  <si>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</si>
  <si>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</si>
  <si>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</si>
  <si>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</si>
  <si>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</si>
  <si>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</si>
  <si>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</si>
  <si>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</si>
  <si>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</si>
  <si>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</si>
  <si>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</si>
  <si>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</si>
  <si>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</si>
  <si>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</si>
  <si>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</si>
  <si>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</si>
  <si>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</si>
  <si>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</si>
  <si>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</si>
  <si>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</si>
  <si>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</si>
  <si>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</si>
  <si>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</si>
  <si>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</si>
  <si>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</si>
  <si>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</si>
  <si>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</si>
  <si>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</si>
  <si>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</si>
  <si>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</si>
  <si>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</si>
  <si>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</si>
  <si>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</si>
  <si>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</si>
  <si>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</si>
  <si>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</si>
  <si>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</si>
  <si>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</si>
  <si>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</si>
  <si>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</si>
  <si>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</si>
  <si>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</si>
  <si>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</si>
  <si>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</si>
  <si>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</si>
  <si>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</si>
  <si>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</si>
  <si>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</si>
  <si>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</si>
  <si>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</si>
  <si>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</si>
  <si>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</si>
  <si>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</si>
  <si>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</si>
  <si>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</si>
  <si>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</si>
  <si>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</si>
  <si>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</si>
  <si>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</si>
  <si>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</si>
  <si>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</si>
  <si>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</si>
  <si>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</si>
  <si>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</si>
  <si>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</si>
  <si>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</si>
  <si>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</si>
  <si>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</si>
  <si>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</si>
  <si>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</si>
  <si>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</si>
  <si>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</si>
  <si>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</si>
  <si>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</si>
  <si>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</si>
  <si>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</si>
  <si>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</si>
  <si>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</si>
  <si>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</si>
  <si>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</si>
  <si>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</si>
  <si>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</si>
  <si>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</si>
  <si>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</si>
  <si>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</si>
  <si>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</si>
  <si>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</si>
  <si>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</si>
  <si>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</si>
  <si>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</si>
  <si>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</si>
  <si>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</si>
  <si>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</si>
  <si>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</si>
  <si>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</si>
  <si>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</si>
  <si>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</si>
  <si>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</si>
  <si>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</si>
  <si>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</si>
  <si>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</si>
  <si>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</si>
  <si>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</si>
  <si>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</si>
  <si>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</si>
  <si>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</si>
  <si>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</si>
  <si>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</si>
  <si>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</si>
  <si>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</si>
  <si>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</si>
  <si>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</si>
  <si>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</si>
  <si>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</si>
  <si>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</si>
  <si>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</si>
  <si>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</si>
  <si>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</si>
  <si>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</si>
  <si>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</si>
  <si>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</si>
  <si>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</si>
  <si>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</si>
  <si>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</si>
  <si>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</si>
  <si>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</si>
  <si>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</si>
  <si>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</si>
  <si>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</si>
  <si>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</si>
  <si>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</si>
  <si>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</si>
  <si>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</si>
  <si>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</si>
  <si>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</si>
  <si>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</si>
  <si>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</si>
  <si>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</si>
  <si>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</si>
  <si>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</si>
  <si>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</si>
  <si>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</si>
  <si>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</si>
  <si>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</si>
  <si>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</si>
  <si>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</si>
  <si>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</si>
  <si>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</si>
  <si>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</si>
  <si>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</si>
  <si>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</si>
  <si>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</si>
  <si>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</si>
  <si>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</si>
  <si>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</si>
  <si>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</si>
  <si>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</si>
  <si>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</si>
  <si>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</si>
  <si>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</si>
  <si>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</si>
  <si>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</si>
  <si>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</si>
  <si>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</si>
  <si>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</si>
  <si>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</si>
  <si>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</si>
  <si>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</si>
  <si>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</si>
  <si>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</si>
  <si>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</si>
  <si>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</si>
  <si>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</si>
  <si>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</si>
  <si>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</si>
  <si>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</si>
  <si>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</si>
  <si>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</si>
  <si>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</si>
  <si>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</si>
  <si>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</si>
  <si>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</si>
  <si>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</si>
  <si>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</si>
  <si>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</si>
  <si>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</si>
  <si>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</si>
  <si>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</si>
  <si>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</si>
  <si>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</si>
  <si>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</si>
  <si>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</si>
  <si>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</si>
  <si>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</si>
  <si>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</si>
  <si>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</si>
  <si>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</si>
  <si>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</si>
  <si>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</si>
  <si>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</si>
  <si>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</si>
  <si>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</si>
  <si>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</si>
  <si>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</si>
  <si>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</si>
  <si>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</si>
  <si>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</si>
  <si>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</si>
  <si>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</si>
  <si>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</si>
  <si>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</si>
  <si>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</si>
  <si>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</si>
  <si>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</si>
  <si>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</si>
  <si>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</si>
  <si>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</si>
  <si>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</si>
  <si>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</si>
  <si>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</si>
  <si>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</si>
  <si>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</si>
  <si>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</si>
  <si>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</si>
  <si>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</si>
  <si>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</si>
  <si>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</si>
  <si>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</si>
  <si>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</si>
  <si>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</si>
  <si>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</si>
  <si>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</si>
  <si>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</si>
  <si>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</si>
  <si>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</si>
  <si>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</si>
  <si>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</si>
  <si>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</si>
  <si>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</si>
  <si>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</si>
  <si>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</si>
  <si>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</si>
  <si>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</si>
  <si>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</si>
  <si>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</si>
  <si>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</si>
  <si>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</si>
  <si>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</si>
  <si>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</si>
  <si>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</si>
  <si>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</si>
  <si>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</si>
  <si>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</si>
  <si>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</si>
  <si>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</si>
  <si>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</si>
  <si>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</si>
  <si>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</si>
  <si>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</si>
  <si>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</si>
  <si>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</si>
  <si>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</si>
  <si>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</si>
  <si>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</si>
  <si>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</si>
  <si>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</si>
  <si>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</si>
  <si>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</si>
  <si>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</si>
  <si>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</si>
  <si>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</si>
  <si>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</si>
  <si>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</si>
  <si>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</si>
  <si>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</si>
  <si>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</si>
  <si>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</si>
  <si>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</si>
  <si>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</si>
  <si>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</si>
  <si>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</si>
  <si>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</si>
  <si>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</si>
  <si>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</si>
  <si>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</si>
  <si>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</si>
  <si>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</si>
  <si>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</si>
  <si>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</si>
  <si>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</si>
  <si>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</si>
  <si>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</si>
  <si>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</si>
  <si>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</si>
  <si>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</si>
  <si>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</si>
  <si>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</si>
  <si>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</si>
  <si>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</si>
  <si>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</si>
  <si>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</si>
  <si>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</si>
  <si>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</si>
  <si>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</si>
  <si>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</si>
  <si>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</si>
  <si>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</si>
  <si>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</si>
  <si>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</si>
  <si>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</si>
  <si>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</si>
  <si>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</si>
  <si>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</si>
  <si>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</si>
  <si>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</si>
  <si>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</si>
  <si>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</si>
  <si>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</si>
  <si>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</si>
  <si>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</si>
  <si>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</si>
  <si>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</si>
  <si>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</si>
  <si>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</si>
  <si>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</si>
  <si>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</si>
  <si>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</si>
  <si>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</si>
  <si>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</si>
  <si>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</si>
  <si>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</si>
  <si>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</si>
  <si>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</si>
  <si>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</si>
  <si>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</si>
  <si>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</si>
  <si>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</si>
  <si>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</si>
  <si>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</si>
  <si>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</si>
  <si>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</si>
  <si>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</si>
  <si>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</si>
  <si>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</si>
  <si>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</si>
  <si>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</si>
  <si>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</si>
  <si>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</si>
  <si>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</si>
  <si>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</si>
  <si>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</si>
  <si>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</si>
  <si>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</si>
  <si>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</si>
  <si>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</si>
  <si>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</si>
  <si>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</si>
  <si>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</si>
  <si>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</si>
  <si>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</si>
  <si>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</si>
  <si>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</si>
  <si>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</si>
  <si>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</si>
  <si>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</si>
  <si>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</si>
  <si>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</si>
  <si>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</si>
  <si>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</si>
  <si>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</si>
  <si>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</si>
  <si>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</si>
  <si>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</si>
  <si>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</si>
  <si>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</si>
  <si>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</si>
  <si>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</si>
  <si>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</si>
  <si>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</si>
  <si>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</si>
  <si>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</si>
  <si>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</si>
  <si>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</si>
  <si>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</si>
  <si>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</si>
  <si>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</si>
  <si>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</si>
  <si>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</si>
  <si>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</si>
  <si>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</si>
  <si>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</si>
  <si>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</si>
  <si>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</si>
  <si>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</si>
  <si>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</si>
  <si>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</si>
  <si>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</si>
  <si>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</si>
  <si>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</si>
  <si>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</si>
  <si>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</si>
  <si>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</si>
  <si>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</si>
  <si>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</si>
  <si>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</si>
  <si>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</si>
  <si>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</si>
  <si>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</si>
  <si>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</si>
  <si>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</si>
  <si>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</si>
  <si>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</si>
  <si>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</si>
  <si>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</si>
  <si>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</si>
  <si>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</si>
  <si>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</si>
  <si>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</si>
  <si>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</si>
  <si>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</si>
  <si>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</si>
  <si>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</si>
  <si>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</si>
  <si>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</si>
  <si>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</si>
  <si>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</si>
  <si>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</si>
  <si>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</si>
  <si>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</si>
  <si>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</si>
  <si>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</si>
  <si>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</si>
  <si>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</si>
  <si>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</si>
  <si>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</si>
  <si>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</si>
  <si>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</si>
  <si>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</si>
  <si>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</si>
  <si>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</si>
  <si>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</si>
  <si>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</si>
  <si>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</si>
  <si>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</si>
  <si>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</si>
  <si>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</si>
  <si>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</si>
  <si>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</si>
  <si>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</si>
  <si>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</si>
  <si>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</si>
  <si>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</si>
  <si>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</si>
  <si>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</si>
  <si>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</si>
  <si>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</si>
  <si>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</si>
  <si>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</si>
  <si>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</si>
  <si>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</si>
  <si>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</si>
  <si>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</si>
  <si>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</si>
  <si>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</si>
  <si>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</si>
  <si>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</si>
  <si>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</si>
  <si>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</si>
  <si>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</si>
  <si>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</si>
  <si>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</si>
  <si>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</si>
  <si>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</si>
  <si>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</si>
  <si>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</si>
  <si>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</si>
  <si>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</si>
  <si>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</si>
  <si>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</si>
  <si>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</si>
  <si>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</si>
  <si>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</si>
  <si>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</si>
  <si>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</si>
  <si>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</si>
  <si>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</si>
  <si>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</si>
  <si>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</si>
  <si>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</si>
  <si>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</si>
  <si>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</si>
  <si>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</si>
  <si>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</si>
  <si>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</si>
  <si>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</si>
  <si>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</si>
  <si>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</si>
  <si>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</si>
  <si>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</si>
  <si>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</si>
  <si>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</si>
  <si>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</si>
  <si>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</si>
  <si>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</si>
  <si>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</si>
  <si>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</si>
  <si>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</si>
  <si>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</si>
  <si>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</si>
  <si>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</si>
  <si>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</si>
  <si>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</si>
  <si>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</si>
  <si>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</si>
  <si>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</si>
  <si>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</si>
  <si>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</si>
  <si>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</si>
  <si>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</si>
  <si>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</si>
  <si>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</si>
  <si>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</si>
  <si>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</si>
  <si>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</si>
  <si>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</si>
  <si>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</si>
  <si>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</si>
  <si>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</si>
  <si>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</si>
  <si>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</si>
  <si>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</si>
  <si>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</si>
  <si>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</si>
  <si>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</si>
  <si>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</si>
  <si>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</si>
  <si>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</si>
  <si>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</si>
  <si>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</si>
  <si>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</si>
  <si>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</si>
  <si>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</si>
  <si>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</si>
  <si>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</si>
  <si>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</si>
  <si>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</si>
  <si>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</si>
  <si>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</si>
  <si>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</si>
  <si>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</si>
  <si>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</si>
  <si>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</si>
  <si>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</si>
  <si>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</si>
  <si>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</si>
  <si>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</si>
  <si>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</si>
  <si>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</si>
  <si>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</si>
  <si>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</si>
  <si>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</si>
  <si>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</si>
  <si>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</si>
  <si>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</si>
  <si>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</si>
  <si>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</si>
  <si>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</si>
  <si>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</si>
  <si>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</si>
  <si>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</si>
  <si>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</si>
  <si>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</si>
  <si>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</si>
  <si>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</si>
  <si>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</si>
  <si>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</si>
  <si>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</si>
  <si>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</si>
  <si>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</si>
  <si>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</si>
  <si>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</si>
  <si>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</si>
  <si>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</si>
  <si>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</si>
  <si>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</si>
  <si>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</si>
  <si>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</si>
  <si>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</si>
  <si>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</si>
  <si>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</si>
  <si>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</si>
  <si>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</si>
  <si>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</si>
  <si>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</si>
  <si>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</si>
  <si>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</si>
  <si>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</si>
  <si>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</si>
  <si>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</si>
  <si>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</si>
  <si>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</si>
  <si>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</si>
  <si>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</si>
  <si>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</si>
  <si>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</si>
  <si>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</si>
  <si>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</si>
  <si>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</si>
  <si>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</si>
  <si>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</si>
  <si>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</si>
  <si>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</si>
  <si>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</si>
  <si>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</si>
  <si>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</si>
  <si>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</si>
  <si>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</si>
  <si>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</si>
  <si>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</si>
  <si>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</si>
  <si>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</si>
  <si>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</si>
  <si>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</si>
  <si>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</si>
  <si>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</si>
  <si>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</si>
  <si>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</si>
  <si>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</si>
  <si>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</si>
  <si>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</si>
  <si>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</si>
  <si>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</si>
  <si>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</si>
  <si>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</si>
  <si>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</si>
  <si>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</si>
  <si>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</si>
  <si>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</si>
  <si>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</si>
  <si>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</si>
  <si>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</si>
  <si>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</si>
  <si>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</si>
  <si>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</si>
  <si>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</si>
  <si>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</si>
  <si>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</si>
  <si>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</si>
  <si>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</si>
  <si>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</si>
  <si>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</si>
  <si>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</si>
  <si>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</si>
  <si>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</si>
  <si>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</si>
  <si>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</si>
  <si>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</si>
  <si>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</si>
  <si>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</si>
  <si>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</si>
  <si>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</si>
  <si>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</si>
  <si>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</si>
  <si>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</si>
  <si>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</si>
  <si>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</si>
  <si>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</si>
  <si>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</si>
  <si>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</si>
  <si>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</si>
  <si>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</si>
  <si>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</si>
  <si>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</si>
  <si>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</si>
  <si>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</si>
  <si>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</si>
  <si>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</si>
  <si>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</si>
  <si>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</si>
  <si>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</si>
  <si>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</si>
  <si>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</si>
  <si>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</si>
  <si>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</si>
  <si>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</si>
  <si>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</si>
  <si>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</si>
  <si>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</si>
  <si>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</si>
  <si>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</si>
  <si>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</si>
  <si>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</si>
  <si>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</si>
  <si>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</si>
  <si>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</si>
  <si>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</si>
  <si>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</si>
  <si>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</si>
  <si>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</si>
  <si>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</si>
  <si>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</si>
  <si>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</si>
  <si>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</si>
  <si>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</si>
  <si>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</si>
  <si>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</si>
  <si>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</si>
  <si>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</si>
  <si>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</si>
  <si>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</si>
  <si>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</si>
  <si>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</si>
  <si>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</si>
  <si>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</si>
  <si>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</si>
  <si>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</si>
  <si>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</si>
  <si>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</si>
  <si>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</si>
  <si>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</si>
  <si>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</si>
  <si>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</si>
  <si>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</si>
  <si>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</si>
  <si>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</si>
  <si>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</si>
  <si>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</si>
  <si>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</si>
  <si>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</si>
  <si>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</si>
  <si>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</si>
  <si>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</si>
  <si>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</si>
  <si>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</si>
  <si>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</si>
  <si>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</si>
  <si>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</si>
  <si>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</si>
  <si>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</si>
  <si>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</si>
  <si>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</si>
  <si>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</si>
  <si>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</si>
  <si>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</si>
  <si>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</si>
  <si>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</si>
  <si>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</si>
  <si>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</si>
  <si>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</si>
  <si>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</si>
  <si>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</si>
  <si>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</si>
  <si>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</si>
  <si>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</si>
  <si>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</si>
  <si>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</si>
  <si>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</si>
  <si>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</si>
  <si>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</si>
  <si>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</si>
  <si>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</si>
  <si>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</si>
  <si>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</si>
  <si>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</si>
  <si>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</si>
  <si>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</si>
  <si>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</si>
  <si>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</si>
  <si>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</si>
  <si>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</si>
  <si>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</si>
  <si>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</si>
  <si>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</si>
  <si>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</si>
  <si>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</si>
  <si>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</si>
  <si>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</si>
  <si>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</si>
  <si>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</si>
  <si>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</si>
  <si>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</si>
  <si>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</si>
  <si>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</si>
  <si>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</si>
  <si>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</si>
  <si>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</si>
  <si>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</si>
  <si>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</si>
  <si>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</si>
  <si>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</si>
  <si>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</si>
  <si>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</si>
  <si>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</si>
  <si>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</si>
  <si>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</si>
  <si>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</si>
  <si>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</si>
  <si>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</si>
  <si>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</si>
  <si>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</si>
  <si>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</si>
  <si>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</si>
  <si>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</si>
  <si>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</si>
  <si>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</si>
  <si>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</si>
  <si>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</si>
  <si>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</si>
  <si>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</si>
  <si>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</si>
  <si>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</si>
  <si>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</si>
  <si>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</si>
  <si>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</si>
  <si>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</si>
  <si>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</si>
  <si>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</si>
  <si>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</si>
  <si>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</si>
  <si>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</si>
  <si>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</si>
  <si>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</si>
  <si>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</si>
  <si>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</si>
  <si>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</si>
  <si>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</si>
  <si>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</si>
  <si>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</si>
  <si>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</si>
  <si>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</si>
  <si>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</si>
  <si>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</si>
  <si>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</si>
  <si>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</si>
  <si>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</si>
  <si>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</si>
  <si>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</si>
  <si>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</si>
  <si>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</si>
  <si>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</si>
  <si>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</si>
  <si>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</si>
  <si>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</si>
  <si>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</si>
  <si>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</si>
  <si>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</si>
  <si>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</si>
  <si>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</si>
  <si>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</si>
  <si>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</si>
  <si>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</si>
  <si>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</si>
  <si>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</si>
  <si>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</si>
  <si>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</si>
  <si>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</si>
  <si>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</si>
  <si>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</si>
  <si>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</si>
  <si>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</si>
  <si>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</si>
  <si>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</si>
  <si>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</si>
  <si>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</si>
  <si>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</si>
  <si>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</si>
  <si>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</si>
  <si>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</si>
  <si>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</si>
  <si>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</si>
  <si>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</si>
  <si>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</si>
  <si>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</si>
  <si>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</si>
  <si>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</si>
  <si>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</si>
  <si>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</si>
  <si>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</si>
  <si>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</si>
  <si>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</si>
  <si>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</si>
  <si>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</si>
  <si>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</si>
  <si>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</si>
  <si>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</si>
  <si>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</si>
  <si>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</si>
  <si>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</si>
  <si>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</si>
  <si>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</si>
  <si>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</si>
  <si>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</si>
  <si>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</si>
  <si>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</si>
  <si>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</si>
  <si>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</si>
  <si>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</si>
  <si>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</si>
  <si>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</si>
  <si>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</si>
  <si>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</si>
  <si>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</si>
  <si>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</si>
  <si>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</si>
  <si>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</si>
  <si>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</si>
  <si>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</si>
  <si>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</si>
  <si>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</si>
  <si>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</si>
  <si>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</si>
  <si>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</si>
  <si>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</si>
  <si>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</si>
  <si>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</si>
  <si>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</si>
  <si>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</si>
  <si>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</si>
  <si>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</si>
  <si>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</si>
  <si>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</si>
  <si>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</si>
  <si>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</si>
  <si>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</si>
  <si>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</si>
  <si>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</si>
  <si>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</si>
  <si>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</si>
  <si>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</si>
  <si>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</si>
  <si>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</si>
  <si>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</si>
  <si>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</si>
  <si>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</si>
  <si>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</si>
  <si>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</si>
  <si>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</si>
  <si>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</si>
  <si>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</si>
  <si>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</si>
  <si>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</si>
  <si>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</si>
  <si>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</si>
  <si>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</si>
  <si>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</si>
  <si>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</si>
  <si>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</si>
  <si>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</si>
  <si>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</si>
  <si>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</si>
  <si>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</si>
  <si>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</si>
  <si>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</si>
  <si>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</si>
  <si>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</si>
  <si>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</si>
  <si>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</si>
  <si>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</si>
  <si>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</si>
  <si>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</si>
  <si>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</si>
  <si>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</si>
  <si>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</si>
  <si>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</si>
  <si>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</si>
  <si>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</si>
  <si>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</si>
  <si>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</si>
  <si>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</si>
  <si>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</si>
  <si>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</si>
  <si>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</si>
  <si>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</si>
  <si>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</si>
  <si>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</si>
  <si>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</si>
  <si>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</si>
  <si>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</si>
  <si>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</si>
  <si>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</si>
  <si>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</si>
  <si>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</si>
  <si>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</si>
  <si>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</si>
  <si>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</si>
  <si>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</si>
  <si>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</si>
  <si>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</si>
  <si>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</si>
  <si>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</si>
  <si>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</si>
  <si>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</si>
  <si>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</si>
  <si>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</si>
  <si>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</si>
  <si>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</si>
  <si>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</si>
  <si>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</si>
  <si>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</si>
  <si>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</si>
  <si>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</si>
  <si>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</si>
  <si>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</si>
  <si>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</si>
  <si>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</si>
  <si>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</si>
  <si>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</si>
  <si>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</si>
  <si>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</si>
  <si>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</si>
  <si>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</si>
  <si>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</si>
  <si>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</si>
  <si>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</si>
  <si>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</si>
  <si>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</si>
  <si>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</si>
  <si>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</si>
  <si>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</si>
  <si>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</si>
  <si>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</si>
  <si>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</si>
  <si>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</si>
  <si>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</si>
  <si>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</si>
  <si>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</si>
  <si>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</si>
  <si>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</si>
  <si>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</si>
  <si>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</si>
  <si>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</si>
  <si>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</si>
  <si>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</si>
  <si>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</si>
  <si>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</si>
  <si>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</si>
  <si>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</si>
  <si>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</si>
  <si>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</si>
  <si>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</si>
  <si>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</si>
  <si>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</si>
  <si>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</si>
  <si>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</si>
  <si>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</si>
  <si>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</si>
  <si>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</si>
  <si>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</si>
  <si>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</si>
  <si>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</si>
  <si>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</si>
  <si>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</si>
  <si>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</si>
  <si>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</si>
  <si>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</si>
  <si>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</si>
  <si>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</si>
  <si>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</si>
  <si>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</si>
  <si>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</si>
  <si>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</si>
  <si>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</si>
  <si>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</si>
  <si>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</si>
  <si>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</si>
  <si>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</si>
  <si>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</si>
  <si>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</si>
  <si>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</si>
  <si>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</si>
  <si>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</si>
  <si>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</si>
  <si>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</si>
  <si>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</si>
  <si>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</si>
  <si>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</si>
  <si>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</si>
  <si>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</si>
  <si>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</si>
  <si>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</si>
  <si>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</si>
  <si>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</si>
  <si>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</si>
  <si>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</si>
  <si>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</si>
  <si>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</si>
  <si>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</si>
  <si>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</si>
  <si>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</si>
  <si>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</si>
  <si>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</si>
  <si>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</si>
  <si>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</si>
  <si>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</si>
  <si>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</si>
  <si>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</si>
  <si>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</si>
  <si>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</si>
  <si>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</si>
  <si>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</si>
  <si>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</si>
  <si>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</si>
  <si>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</si>
  <si>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</si>
  <si>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</si>
  <si>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</si>
  <si>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</si>
  <si>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</si>
  <si>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</si>
  <si>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</si>
  <si>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</si>
  <si>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</si>
  <si>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</si>
  <si>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</si>
  <si>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</si>
  <si>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</si>
  <si>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</si>
  <si>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</si>
  <si>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</si>
  <si>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</si>
  <si>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</si>
  <si>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</si>
  <si>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</si>
  <si>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</si>
  <si>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</si>
  <si>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</si>
  <si>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</si>
  <si>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</si>
  <si>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</si>
  <si>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</si>
  <si>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</si>
  <si>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</si>
  <si>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</si>
  <si>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</si>
  <si>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</si>
  <si>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</si>
  <si>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</si>
  <si>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</si>
  <si>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</si>
  <si>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</si>
  <si>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</si>
  <si>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</si>
  <si>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</si>
  <si>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</si>
  <si>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</si>
  <si>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</si>
  <si>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</si>
  <si>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</si>
  <si>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</si>
  <si>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</si>
  <si>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</si>
  <si>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</si>
  <si>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</si>
  <si>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</si>
  <si>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</si>
  <si>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</si>
  <si>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</si>
  <si>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</si>
  <si>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</si>
  <si>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</si>
  <si>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</si>
  <si>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</si>
  <si>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</si>
  <si>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</si>
  <si>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</si>
  <si>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</si>
  <si>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</si>
  <si>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</si>
  <si>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</si>
  <si>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</si>
  <si>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</si>
  <si>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</si>
  <si>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</si>
  <si>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</si>
  <si>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</si>
  <si>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</si>
  <si>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</si>
  <si>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</si>
  <si>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</si>
  <si>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</si>
  <si>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</si>
  <si>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</si>
  <si>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</si>
  <si>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</si>
  <si>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</si>
  <si>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</si>
  <si>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</si>
  <si>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</si>
  <si>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</si>
  <si>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</si>
  <si>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</si>
  <si>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</si>
  <si>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</si>
  <si>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</si>
  <si>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</si>
  <si>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</si>
  <si>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</si>
  <si>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</si>
  <si>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</si>
  <si>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</si>
  <si>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</si>
  <si>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</si>
  <si>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</si>
  <si>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</si>
  <si>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</si>
  <si>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</si>
  <si>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</si>
  <si>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</si>
  <si>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</si>
  <si>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</si>
  <si>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</si>
  <si>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</si>
  <si>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</si>
  <si>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</si>
  <si>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</si>
  <si>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</si>
  <si>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</si>
  <si>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</si>
  <si>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</si>
  <si>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</si>
  <si>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</si>
  <si>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</si>
  <si>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</si>
  <si>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</si>
  <si>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</si>
  <si>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</si>
  <si>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</si>
  <si>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</si>
  <si>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</si>
  <si>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</si>
  <si>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</si>
  <si>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</si>
  <si>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</si>
  <si>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</si>
  <si>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</si>
  <si>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</si>
  <si>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</si>
  <si>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</si>
  <si>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</si>
  <si>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</si>
  <si>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</si>
  <si>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</si>
  <si>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</si>
  <si>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</si>
  <si>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</si>
  <si>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</si>
  <si>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</si>
  <si>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</si>
  <si>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</si>
  <si>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</si>
  <si>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</si>
  <si>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</si>
  <si>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</si>
  <si>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</si>
  <si>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</si>
  <si>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</si>
  <si>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</si>
  <si>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</si>
  <si>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</si>
  <si>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</si>
  <si>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</si>
  <si>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</si>
  <si>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</si>
  <si>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</si>
  <si>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</si>
  <si>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</si>
  <si>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</si>
  <si>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</si>
  <si>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</si>
  <si>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</si>
  <si>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</si>
  <si>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</si>
  <si>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</si>
  <si>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</si>
  <si>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</si>
  <si>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</si>
  <si>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</si>
  <si>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</si>
  <si>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</si>
  <si>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</si>
  <si>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</si>
  <si>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</si>
  <si>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</si>
  <si>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</si>
  <si>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</si>
  <si>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</si>
  <si>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</si>
  <si>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</si>
  <si>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</si>
  <si>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</si>
  <si>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</si>
  <si>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</si>
  <si>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</si>
  <si>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</si>
  <si>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</si>
  <si>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</si>
  <si>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</si>
  <si>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</si>
  <si>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</si>
  <si>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</si>
  <si>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</si>
  <si>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</si>
  <si>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</si>
  <si>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</si>
  <si>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</si>
  <si>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</si>
  <si>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</si>
  <si>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</si>
  <si>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</si>
  <si>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</si>
  <si>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</si>
  <si>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</si>
  <si>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</si>
  <si>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</si>
  <si>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</si>
  <si>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</si>
  <si>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</si>
  <si>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</si>
  <si>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</si>
  <si>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</si>
  <si>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</si>
  <si>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</si>
  <si>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</si>
  <si>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</si>
  <si>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</si>
  <si>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</si>
  <si>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</si>
  <si>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</si>
  <si>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</si>
  <si>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</si>
  <si>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</si>
  <si>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</si>
  <si>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</si>
  <si>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</si>
  <si>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</si>
  <si>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</si>
  <si>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</si>
  <si>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</si>
  <si>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</si>
  <si>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</si>
  <si>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</si>
  <si>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</si>
  <si>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</si>
  <si>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</si>
  <si>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</si>
  <si>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</si>
  <si>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</si>
  <si>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</si>
  <si>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</si>
  <si>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</si>
  <si>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</si>
  <si>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</si>
  <si>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</si>
  <si>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</si>
  <si>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</si>
  <si>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</si>
  <si>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</si>
  <si>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</si>
  <si>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</si>
  <si>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</si>
  <si>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</si>
  <si>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</si>
  <si>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</si>
  <si>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</si>
  <si>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</si>
  <si>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</si>
  <si>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</si>
  <si>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</si>
  <si>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</si>
  <si>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</si>
  <si>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</si>
  <si>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</si>
  <si>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</si>
  <si>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</si>
  <si>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</si>
  <si>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</si>
  <si>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</si>
  <si>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</si>
  <si>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</si>
  <si>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</si>
  <si>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</si>
  <si>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</si>
  <si>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</si>
  <si>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</si>
  <si>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</si>
  <si>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</si>
  <si>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</si>
  <si>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</si>
  <si>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</si>
  <si>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</si>
  <si>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</si>
  <si>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</si>
  <si>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</si>
  <si>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</si>
  <si>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</si>
  <si>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</si>
  <si>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</si>
  <si>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</si>
  <si>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</si>
  <si>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</si>
  <si>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</si>
  <si>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</si>
  <si>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</si>
  <si>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</si>
  <si>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</si>
  <si>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</si>
  <si>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</si>
  <si>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</si>
  <si>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</si>
  <si>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</si>
  <si>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</si>
  <si>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</si>
  <si>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</si>
  <si>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</si>
  <si>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</si>
  <si>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</si>
  <si>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</si>
  <si>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</si>
  <si>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</si>
  <si>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</si>
  <si>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</si>
  <si>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</si>
  <si>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</si>
  <si>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</si>
  <si>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</si>
  <si>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</si>
  <si>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</si>
  <si>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</si>
  <si>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</si>
  <si>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</si>
  <si>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</si>
  <si>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</si>
  <si>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</si>
  <si>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</si>
  <si>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</si>
  <si>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</si>
  <si>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</si>
  <si>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</si>
  <si>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</si>
  <si>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</si>
  <si>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</si>
  <si>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</si>
  <si>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</si>
  <si>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</si>
  <si>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</si>
  <si>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</si>
  <si>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</si>
  <si>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</si>
  <si>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</si>
  <si>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</si>
  <si>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</si>
  <si>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</si>
  <si>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</si>
  <si>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</si>
  <si>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</si>
  <si>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</si>
  <si>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</si>
  <si>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</si>
  <si>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</si>
  <si>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</si>
  <si>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</si>
  <si>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</si>
  <si>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</si>
  <si>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</si>
  <si>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</si>
  <si>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</si>
  <si>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</si>
  <si>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</si>
  <si>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</si>
  <si>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</si>
  <si>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</si>
  <si>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</si>
  <si>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</si>
  <si>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</si>
  <si>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</si>
  <si>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</si>
  <si>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</si>
  <si>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</si>
  <si>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</si>
  <si>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</si>
  <si>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</si>
  <si>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</si>
  <si>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</si>
  <si>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</si>
  <si>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</si>
  <si>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</si>
  <si>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</si>
  <si>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</si>
  <si>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</si>
  <si>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</si>
  <si>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</si>
  <si>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</si>
  <si>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</si>
  <si>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</si>
  <si>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</si>
  <si>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</si>
  <si>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</si>
  <si>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</si>
  <si>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</si>
  <si>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</si>
  <si>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</si>
  <si>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</si>
  <si>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</si>
  <si>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</si>
  <si>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</si>
  <si>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</si>
  <si>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</si>
  <si>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</si>
  <si>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</si>
  <si>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</si>
  <si>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</si>
  <si>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</si>
  <si>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</si>
  <si>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</si>
  <si>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</si>
  <si>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</si>
  <si>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</si>
  <si>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</si>
  <si>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</si>
  <si>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</si>
  <si>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</si>
  <si>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</si>
  <si>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</si>
  <si>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</si>
  <si>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</si>
  <si>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</si>
  <si>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</si>
  <si>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</si>
  <si>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</si>
  <si>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</si>
  <si>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</si>
  <si>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</si>
  <si>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</si>
  <si>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</si>
  <si>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</si>
  <si>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</si>
  <si>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</si>
  <si>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</si>
  <si>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</si>
  <si>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</si>
  <si>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</si>
  <si>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</si>
  <si>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</si>
  <si>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</si>
  <si>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</si>
  <si>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</si>
  <si>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</si>
  <si>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</si>
  <si>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</si>
  <si>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</si>
  <si>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</si>
  <si>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</si>
  <si>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</si>
  <si>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</si>
  <si>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</si>
  <si>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</si>
  <si>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</si>
  <si>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</si>
  <si>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</si>
  <si>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</si>
  <si>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</si>
  <si>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</si>
  <si>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</si>
  <si>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</si>
  <si>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</si>
  <si>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</si>
  <si>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</si>
  <si>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</si>
  <si>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</si>
  <si>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</si>
  <si>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</si>
  <si>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</si>
  <si>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</si>
  <si>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</si>
  <si>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</si>
  <si>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</si>
  <si>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</si>
  <si>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</si>
  <si>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</si>
  <si>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</si>
  <si>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</si>
  <si>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</si>
  <si>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</si>
  <si>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</si>
  <si>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</si>
  <si>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</si>
  <si>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</si>
  <si>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</si>
  <si>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</si>
  <si>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</si>
  <si>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</si>
  <si>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</si>
  <si>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</si>
  <si>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</si>
  <si>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</si>
  <si>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</si>
  <si>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</si>
  <si>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</si>
  <si>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</si>
  <si>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</si>
  <si>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</si>
  <si>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</si>
  <si>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</si>
  <si>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</si>
  <si>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</si>
  <si>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</si>
  <si>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</si>
  <si>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</si>
  <si>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</si>
  <si>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</si>
  <si>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</si>
  <si>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</si>
  <si>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</si>
  <si>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</si>
  <si>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</si>
  <si>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</si>
  <si>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</si>
  <si>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</si>
  <si>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</si>
  <si>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</si>
  <si>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</si>
  <si>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</si>
  <si>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</si>
  <si>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</si>
  <si>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</si>
  <si>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</si>
  <si>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</si>
  <si>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</si>
  <si>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</si>
  <si>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</si>
  <si>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</si>
  <si>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</si>
  <si>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</si>
  <si>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</si>
  <si>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</si>
  <si>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</si>
  <si>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</si>
  <si>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</si>
  <si>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</si>
  <si>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</si>
  <si>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</si>
  <si>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</si>
  <si>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</si>
  <si>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</si>
  <si>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</si>
  <si>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</si>
  <si>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</si>
  <si>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</si>
  <si>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</si>
  <si>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</si>
  <si>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</si>
  <si>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</si>
  <si>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</si>
  <si>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</si>
  <si>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</si>
  <si>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</si>
  <si>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</si>
  <si>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</si>
  <si>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</si>
  <si>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</si>
  <si>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</si>
  <si>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</si>
  <si>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</si>
  <si>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</si>
  <si>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</si>
  <si>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</si>
  <si>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</si>
  <si>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</si>
  <si>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</si>
  <si>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</si>
  <si>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</si>
  <si>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</si>
  <si>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</si>
  <si>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</si>
  <si>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</si>
  <si>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</si>
  <si>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</si>
  <si>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</si>
  <si>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</si>
  <si>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</si>
  <si>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</si>
  <si>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</si>
  <si>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</si>
  <si>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</si>
  <si>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</si>
  <si>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</si>
  <si>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</si>
  <si>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</si>
  <si>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</si>
  <si>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</si>
  <si>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</si>
  <si>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</si>
  <si>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</si>
  <si>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</si>
  <si>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</si>
  <si>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</si>
  <si>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</si>
  <si>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</si>
  <si>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</si>
  <si>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</si>
  <si>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</si>
  <si>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</si>
  <si>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</si>
  <si>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</si>
  <si>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</si>
  <si>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</si>
  <si>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</si>
  <si>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</si>
  <si>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</si>
  <si>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</si>
  <si>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</si>
  <si>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</si>
  <si>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</si>
  <si>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</si>
  <si>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</si>
  <si>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</si>
  <si>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</si>
  <si>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</si>
  <si>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</si>
  <si>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</si>
  <si>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</si>
  <si>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</si>
  <si>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</si>
  <si>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</si>
  <si>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</si>
  <si>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</si>
  <si>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</si>
  <si>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</si>
  <si>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</si>
  <si>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</si>
  <si>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</si>
  <si>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</si>
  <si>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</si>
  <si>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</si>
  <si>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</si>
  <si>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</si>
  <si>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</si>
  <si>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</si>
  <si>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</si>
  <si>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</si>
  <si>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</si>
  <si>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</si>
  <si>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</si>
  <si>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</si>
  <si>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</si>
  <si>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</si>
  <si>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</si>
  <si>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</si>
  <si>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</si>
  <si>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</si>
  <si>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</si>
  <si>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</si>
  <si>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</si>
  <si>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</si>
  <si>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</si>
  <si>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</si>
  <si>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</si>
  <si>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</si>
  <si>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</si>
  <si>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</si>
  <si>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</si>
  <si>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</si>
  <si>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</si>
  <si>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</si>
  <si>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</si>
  <si>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</si>
  <si>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</si>
  <si>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</si>
  <si>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</si>
  <si>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</si>
  <si>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</si>
  <si>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</si>
  <si>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</si>
  <si>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</si>
  <si>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</si>
  <si>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</si>
  <si>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</si>
  <si>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</si>
  <si>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</si>
  <si>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</si>
  <si>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</si>
  <si>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</si>
  <si>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</si>
  <si>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</si>
  <si>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</si>
  <si>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</si>
  <si>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</si>
  <si>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</si>
  <si>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</si>
  <si>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</si>
  <si>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</si>
  <si>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</si>
  <si>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</si>
  <si>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</si>
  <si>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</si>
  <si>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</si>
  <si>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</si>
  <si>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</si>
  <si>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</si>
  <si>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</si>
  <si>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</si>
  <si>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</si>
  <si>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</si>
  <si>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</si>
  <si>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</si>
  <si>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</si>
  <si>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</si>
  <si>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</si>
  <si>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</si>
  <si>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</si>
  <si>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</si>
  <si>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</si>
  <si>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</si>
  <si>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</si>
  <si>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</si>
  <si>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</si>
  <si>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</si>
  <si>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</si>
  <si>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</si>
  <si>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</si>
  <si>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</si>
  <si>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</si>
  <si>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</si>
  <si>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</si>
  <si>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</si>
  <si>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</si>
  <si>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</si>
  <si>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</si>
  <si>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</si>
  <si>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</si>
  <si>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</si>
  <si>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</si>
  <si>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</si>
  <si>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</si>
  <si>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</si>
  <si>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</si>
  <si>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</si>
  <si>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</si>
  <si>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</si>
  <si>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</si>
  <si>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</si>
  <si>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</si>
  <si>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</si>
  <si>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</si>
  <si>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</si>
  <si>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</si>
  <si>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</si>
  <si>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</si>
  <si>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</si>
  <si>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</si>
  <si>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</si>
  <si>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</si>
  <si>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</si>
  <si>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</si>
  <si>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</si>
  <si>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</si>
  <si>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</si>
  <si>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</si>
  <si>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</si>
  <si>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</si>
  <si>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</si>
  <si>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</si>
  <si>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</si>
  <si>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</si>
  <si>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</si>
  <si>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</si>
  <si>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</si>
  <si>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</si>
  <si>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</si>
  <si>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</si>
  <si>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</si>
  <si>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</si>
  <si>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</si>
  <si>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</si>
  <si>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</si>
  <si>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</si>
  <si>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</si>
  <si>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</si>
  <si>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</si>
  <si>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</si>
  <si>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</si>
  <si>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</si>
  <si>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</si>
  <si>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</si>
  <si>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</si>
  <si>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</si>
  <si>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</si>
  <si>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</si>
  <si>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</si>
  <si>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</si>
  <si>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</si>
  <si>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</si>
  <si>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</si>
  <si>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</si>
  <si>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</si>
  <si>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</si>
  <si>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</si>
  <si>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</si>
  <si>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</si>
  <si>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</si>
  <si>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</si>
  <si>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</si>
  <si>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</si>
  <si>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</si>
  <si>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</si>
  <si>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</si>
  <si>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</si>
  <si>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</si>
  <si>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</si>
  <si>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</si>
  <si>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</si>
  <si>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</si>
  <si>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</si>
  <si>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</si>
  <si>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</si>
  <si>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</si>
  <si>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</si>
  <si>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</si>
  <si>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</si>
  <si>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</si>
  <si>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</si>
  <si>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</si>
  <si>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</si>
  <si>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</si>
  <si>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</si>
  <si>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</si>
  <si>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</si>
  <si>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</si>
  <si>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</si>
  <si>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</si>
  <si>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</si>
  <si>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</si>
  <si>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</si>
  <si>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</si>
  <si>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</si>
  <si>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</si>
  <si>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</si>
  <si>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</si>
  <si>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</si>
  <si>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</si>
  <si>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</si>
  <si>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</si>
  <si>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</si>
  <si>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</si>
  <si>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</si>
  <si>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</si>
  <si>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</si>
  <si>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</si>
  <si>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</si>
  <si>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</si>
  <si>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</si>
  <si>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</si>
  <si>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</si>
  <si>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</si>
  <si>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</si>
  <si>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</si>
  <si>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</si>
  <si>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</si>
  <si>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</si>
  <si>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</si>
  <si>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</si>
  <si>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</si>
  <si>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</si>
  <si>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</si>
  <si>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</si>
  <si>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</si>
  <si>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</si>
  <si>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</si>
  <si>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</si>
  <si>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</si>
  <si>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</si>
  <si>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</si>
  <si>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</si>
  <si>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</si>
  <si>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</si>
  <si>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</si>
  <si>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</si>
  <si>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</si>
  <si>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</si>
  <si>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</si>
  <si>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</si>
  <si>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</si>
  <si>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</si>
  <si>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</si>
  <si>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</si>
  <si>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</si>
  <si>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</si>
  <si>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</si>
  <si>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</si>
  <si>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</si>
  <si>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</si>
  <si>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</si>
  <si>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</si>
  <si>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</si>
  <si>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</si>
  <si>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</si>
  <si>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</si>
  <si>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</si>
  <si>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</si>
  <si>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</si>
  <si>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</si>
  <si>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</si>
  <si>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</si>
  <si>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</si>
  <si>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</si>
  <si>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</si>
  <si>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</si>
  <si>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</si>
  <si>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</si>
  <si>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</si>
  <si>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</si>
  <si>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</si>
  <si>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</si>
  <si>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</si>
  <si>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</si>
  <si>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</si>
  <si>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</si>
  <si>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</si>
  <si>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</si>
  <si>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</si>
  <si>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</si>
  <si>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</si>
  <si>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</si>
  <si>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</si>
  <si>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</si>
  <si>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</si>
  <si>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</si>
  <si>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</si>
  <si>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</si>
  <si>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</si>
  <si>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</si>
  <si>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</si>
  <si>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</si>
  <si>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</si>
  <si>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</si>
  <si>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</si>
  <si>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</si>
  <si>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</si>
  <si>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</si>
  <si>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</si>
  <si>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</si>
  <si>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</si>
  <si>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</si>
  <si>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</si>
  <si>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</si>
  <si>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</si>
  <si>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</si>
  <si>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</si>
  <si>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</si>
  <si>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</si>
  <si>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</si>
  <si>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</si>
  <si>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</si>
  <si>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</si>
  <si>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</si>
  <si>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</si>
  <si>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</si>
  <si>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</si>
  <si>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</si>
  <si>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</si>
  <si>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</si>
  <si>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</si>
  <si>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</si>
  <si>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</si>
  <si>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</si>
  <si>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</si>
  <si>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</si>
  <si>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</si>
  <si>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</si>
  <si>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</si>
  <si>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</si>
  <si>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</si>
  <si>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</si>
  <si>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</si>
  <si>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</si>
  <si>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</si>
  <si>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</si>
  <si>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</si>
  <si>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</si>
  <si>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</si>
  <si>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</si>
  <si>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</si>
  <si>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</si>
  <si>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</si>
  <si>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</si>
  <si>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</si>
  <si>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</si>
  <si>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</si>
  <si>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</si>
  <si>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</si>
  <si>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</si>
  <si>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</si>
  <si>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</si>
  <si>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</si>
  <si>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</si>
  <si>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</si>
  <si>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</si>
  <si>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</si>
  <si>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</si>
  <si>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</si>
  <si>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</si>
  <si>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</si>
  <si>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</si>
  <si>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</si>
  <si>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</si>
  <si>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</si>
  <si>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</si>
  <si>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</si>
  <si>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</si>
  <si>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</si>
  <si>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</si>
  <si>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</si>
  <si>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</si>
  <si>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</si>
  <si>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</si>
  <si>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</si>
  <si>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</si>
  <si>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</si>
  <si>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</si>
  <si>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</si>
  <si>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</si>
  <si>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</si>
  <si>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</si>
  <si>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</si>
  <si>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</si>
  <si>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</si>
  <si>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</si>
  <si>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</si>
  <si>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</si>
  <si>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</si>
  <si>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</si>
  <si>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</si>
  <si>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</si>
  <si>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</si>
  <si>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</si>
  <si>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</si>
  <si>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</si>
  <si>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</si>
  <si>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</si>
  <si>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</si>
  <si>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</si>
  <si>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</si>
  <si>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</si>
  <si>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</si>
  <si>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</si>
  <si>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</si>
  <si>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</si>
  <si>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</si>
  <si>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</si>
  <si>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</si>
  <si>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</si>
  <si>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</si>
  <si>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</si>
  <si>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</si>
  <si>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</si>
  <si>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</si>
  <si>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</si>
  <si>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</si>
  <si>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</si>
  <si>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</si>
  <si>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</si>
  <si>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</si>
  <si>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</si>
  <si>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</si>
  <si>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</si>
  <si>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</si>
  <si>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</si>
  <si>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</si>
  <si>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</si>
  <si>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</si>
  <si>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</si>
  <si>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</si>
  <si>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</si>
  <si>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</si>
  <si>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</si>
  <si>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</si>
  <si>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</si>
  <si>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</si>
  <si>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</si>
  <si>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</si>
  <si>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</si>
  <si>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</si>
  <si>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</si>
  <si>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</si>
  <si>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</si>
  <si>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</si>
  <si>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</si>
  <si>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</si>
  <si>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</si>
  <si>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</si>
  <si>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</si>
  <si>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</si>
  <si>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</si>
  <si>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</si>
  <si>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</si>
  <si>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</si>
  <si>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</si>
  <si>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</si>
  <si>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</si>
  <si>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</si>
  <si>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</si>
  <si>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</si>
  <si>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</si>
  <si>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</si>
  <si>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</si>
  <si>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</si>
  <si>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</si>
  <si>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</si>
  <si>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</si>
  <si>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</si>
  <si>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</si>
  <si>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</si>
  <si>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</si>
  <si>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</si>
  <si>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</si>
  <si>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</si>
  <si>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</si>
  <si>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</si>
  <si>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</si>
  <si>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</si>
  <si>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</si>
  <si>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</si>
  <si>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</si>
  <si>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</si>
  <si>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</si>
  <si>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</si>
  <si>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</si>
  <si>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</si>
  <si>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</si>
  <si>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</si>
  <si>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</si>
  <si>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</si>
  <si>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</si>
  <si>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</si>
  <si>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</si>
  <si>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</si>
  <si>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</si>
  <si>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</si>
  <si>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</si>
  <si>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</si>
  <si>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</si>
  <si>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</si>
  <si>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</si>
  <si>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</si>
  <si>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</si>
  <si>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</si>
  <si>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</si>
  <si>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</si>
  <si>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</si>
  <si>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</si>
  <si>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</si>
  <si>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</si>
  <si>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</si>
  <si>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</si>
  <si>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</si>
  <si>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</si>
  <si>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</si>
  <si>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</si>
  <si>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</si>
  <si>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</si>
  <si>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</si>
  <si>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</si>
  <si>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</si>
  <si>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</si>
  <si>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</si>
  <si>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</si>
  <si>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</si>
  <si>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</si>
  <si>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</si>
  <si>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</si>
  <si>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</si>
  <si>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</si>
  <si>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</si>
  <si>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</si>
  <si>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</si>
  <si>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</si>
  <si>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</si>
  <si>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</si>
  <si>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</si>
  <si>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</si>
  <si>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</si>
  <si>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</si>
  <si>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</si>
  <si>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</si>
  <si>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</si>
  <si>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</si>
  <si>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</si>
  <si>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</si>
  <si>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</si>
  <si>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</si>
  <si>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</si>
  <si>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</si>
  <si>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</si>
  <si>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</si>
  <si>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</si>
  <si>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</si>
  <si>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</si>
  <si>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</si>
  <si>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</si>
  <si>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</si>
  <si>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</si>
  <si>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</si>
  <si>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</si>
  <si>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</si>
  <si>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</si>
  <si>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</si>
  <si>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</si>
  <si>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</si>
  <si>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</si>
  <si>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</si>
  <si>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</si>
  <si>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</si>
  <si>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</si>
  <si>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</si>
  <si>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</si>
  <si>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</si>
  <si>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</si>
  <si>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</si>
  <si>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</si>
  <si>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</si>
  <si>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</si>
  <si>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</si>
  <si>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</si>
  <si>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</si>
  <si>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</si>
  <si>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</si>
  <si>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</si>
  <si>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</si>
  <si>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</si>
  <si>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</si>
  <si>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</si>
  <si>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</si>
  <si>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</si>
  <si>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</si>
  <si>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</si>
  <si>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</si>
  <si>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</si>
  <si>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</si>
  <si>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</si>
  <si>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</si>
  <si>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</si>
  <si>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</si>
  <si>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</si>
  <si>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</si>
  <si>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</si>
  <si>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</si>
  <si>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</si>
  <si>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</si>
  <si>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</si>
  <si>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</si>
  <si>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</si>
  <si>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</si>
  <si>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</si>
  <si>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</si>
  <si>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</si>
  <si>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</si>
  <si>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</si>
  <si>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</si>
  <si>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</si>
  <si>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</si>
  <si>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</si>
  <si>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</si>
  <si>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</si>
  <si>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</si>
  <si>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</si>
  <si>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</si>
  <si>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</si>
  <si>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</si>
  <si>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</si>
  <si>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</si>
  <si>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</si>
  <si>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</si>
  <si>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</si>
  <si>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</si>
  <si>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</si>
  <si>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</si>
  <si>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</si>
  <si>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</si>
  <si>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</si>
  <si>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</si>
  <si>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</si>
  <si>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</si>
  <si>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</si>
  <si>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</si>
  <si>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</si>
  <si>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</si>
  <si>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</si>
  <si>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</si>
  <si>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</si>
  <si>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</si>
  <si>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</si>
  <si>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</si>
  <si>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</si>
  <si>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</si>
  <si>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</si>
  <si>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</si>
  <si>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</si>
  <si>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</si>
  <si>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</si>
  <si>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</si>
  <si>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</si>
  <si>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</si>
  <si>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</si>
  <si>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</si>
  <si>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</si>
  <si>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</si>
  <si>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</si>
  <si>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</si>
  <si>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</si>
  <si>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</si>
  <si>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</si>
  <si>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</si>
  <si>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</si>
  <si>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</si>
  <si>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</si>
  <si>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</si>
  <si>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</si>
  <si>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</si>
  <si>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</si>
  <si>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</si>
  <si>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</si>
  <si>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</si>
  <si>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</si>
  <si>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</si>
  <si>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</si>
  <si>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</si>
  <si>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</si>
  <si>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</si>
  <si>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</si>
  <si>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</si>
  <si>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</si>
  <si>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</si>
  <si>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</si>
  <si>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</si>
  <si>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</si>
  <si>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</si>
  <si>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</si>
  <si>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</si>
  <si>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</si>
  <si>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</si>
  <si>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</si>
  <si>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</si>
  <si>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</si>
  <si>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</si>
  <si>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</si>
  <si>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</si>
  <si>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</si>
  <si>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</si>
  <si>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</si>
  <si>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</si>
  <si>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</si>
  <si>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</si>
  <si>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</si>
  <si>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</si>
  <si>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</si>
  <si>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</si>
  <si>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</si>
  <si>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</si>
  <si>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</si>
  <si>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</si>
  <si>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</si>
  <si>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</si>
  <si>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</si>
  <si>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</si>
  <si>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</si>
  <si>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</si>
  <si>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</si>
  <si>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</si>
  <si>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</si>
  <si>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</si>
  <si>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</si>
  <si>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</si>
  <si>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</si>
  <si>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</si>
  <si>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</si>
  <si>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</si>
  <si>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</si>
  <si>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</si>
  <si>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</si>
  <si>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</si>
  <si>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</si>
  <si>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</si>
  <si>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</si>
  <si>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</si>
  <si>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</si>
  <si>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</si>
  <si>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</si>
  <si>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</si>
  <si>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</si>
  <si>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</si>
  <si>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</si>
  <si>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</si>
  <si>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</si>
  <si>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</si>
  <si>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</si>
  <si>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</si>
  <si>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</si>
  <si>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</si>
  <si>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</si>
  <si>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</si>
  <si>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</si>
  <si>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</si>
  <si>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</si>
  <si>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</si>
  <si>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</si>
  <si>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</si>
  <si>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</si>
  <si>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</si>
  <si>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</si>
  <si>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</si>
  <si>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</si>
  <si>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</si>
  <si>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</si>
  <si>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</si>
  <si>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</si>
  <si>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</si>
  <si>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</si>
  <si>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</si>
  <si>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</si>
  <si>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</si>
  <si>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</si>
  <si>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</si>
  <si>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</si>
  <si>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</si>
  <si>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</si>
  <si>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</si>
  <si>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</si>
  <si>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</si>
  <si>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</si>
  <si>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</si>
  <si>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</si>
  <si>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</si>
  <si>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</si>
  <si>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</si>
  <si>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</si>
  <si>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</si>
  <si>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</si>
  <si>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</si>
  <si>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</si>
  <si>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</si>
  <si>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</si>
  <si>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</si>
  <si>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</si>
  <si>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</si>
  <si>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</si>
  <si>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</si>
  <si>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</si>
  <si>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</si>
  <si>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</si>
  <si>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</si>
  <si>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</si>
  <si>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</si>
  <si>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</si>
  <si>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</si>
  <si>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</si>
  <si>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</si>
  <si>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</si>
  <si>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</si>
  <si>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</si>
  <si>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</si>
  <si>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</si>
  <si>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</si>
  <si>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</si>
  <si>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</si>
  <si>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</si>
  <si>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</si>
  <si>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</si>
  <si>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</si>
  <si>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</si>
  <si>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</si>
  <si>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</si>
  <si>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</si>
  <si>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</si>
  <si>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</si>
  <si>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</si>
  <si>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</si>
  <si>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</si>
  <si>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</si>
  <si>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</si>
  <si>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</si>
  <si>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</si>
  <si>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</si>
  <si>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</si>
  <si>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</si>
  <si>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</si>
  <si>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</si>
  <si>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</si>
  <si>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</si>
  <si>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</si>
  <si>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</si>
  <si>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</si>
  <si>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</si>
  <si>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</si>
  <si>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</si>
  <si>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</si>
  <si>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</si>
  <si>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</si>
  <si>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</si>
  <si>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</si>
  <si>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</si>
  <si>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</si>
  <si>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</si>
  <si>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</si>
  <si>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</si>
  <si>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</si>
  <si>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</si>
  <si>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</si>
  <si>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</si>
  <si>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</si>
  <si>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</si>
  <si>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</si>
  <si>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</si>
  <si>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</si>
  <si>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</si>
  <si>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</si>
  <si>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</si>
  <si>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</si>
  <si>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</si>
  <si>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</si>
  <si>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</si>
  <si>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</si>
  <si>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</si>
  <si>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</si>
  <si>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</si>
  <si>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</si>
  <si>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</si>
  <si>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</si>
  <si>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</si>
  <si>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</si>
  <si>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</si>
  <si>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</si>
  <si>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</si>
  <si>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</si>
  <si>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</si>
  <si>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</si>
  <si>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</si>
  <si>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</si>
  <si>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</si>
  <si>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</si>
  <si>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</si>
  <si>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</si>
  <si>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</si>
  <si>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</si>
  <si>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</si>
  <si>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</si>
  <si>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</si>
  <si>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</si>
  <si>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</si>
  <si>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</si>
  <si>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</si>
  <si>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</si>
  <si>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</si>
  <si>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</si>
  <si>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</si>
  <si>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</si>
  <si>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</si>
  <si>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</si>
  <si>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</si>
  <si>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</si>
  <si>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</si>
  <si>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</si>
  <si>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</si>
  <si>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</si>
  <si>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</si>
  <si>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</si>
  <si>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</si>
  <si>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</si>
  <si>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</si>
  <si>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</si>
  <si>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</si>
  <si>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</si>
  <si>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</si>
  <si>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</si>
  <si>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</si>
  <si>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</si>
  <si>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</si>
  <si>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</si>
  <si>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</si>
  <si>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</si>
  <si>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</si>
  <si>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</si>
  <si>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</si>
  <si>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</si>
  <si>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</si>
  <si>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</si>
  <si>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</si>
  <si>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</si>
  <si>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</si>
  <si>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</si>
  <si>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</si>
  <si>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</si>
  <si>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</si>
  <si>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</si>
  <si>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</si>
  <si>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</si>
  <si>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</si>
  <si>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</si>
  <si>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</si>
  <si>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</si>
  <si>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</si>
  <si>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</si>
  <si>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</si>
  <si>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</si>
  <si>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</si>
  <si>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</si>
  <si>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</si>
  <si>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</si>
  <si>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</si>
  <si>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</si>
  <si>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</si>
  <si>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</si>
  <si>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</si>
  <si>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</si>
  <si>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</si>
  <si>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</si>
  <si>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</si>
  <si>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</si>
  <si>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</si>
  <si>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</si>
  <si>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</si>
  <si>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</si>
  <si>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</si>
  <si>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</si>
  <si>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</si>
  <si>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</si>
  <si>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</si>
  <si>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</si>
  <si>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</si>
  <si>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</si>
  <si>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</si>
  <si>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</si>
  <si>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</si>
  <si>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</si>
  <si>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</si>
  <si>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</si>
  <si>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</si>
  <si>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</si>
  <si>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</si>
  <si>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</si>
  <si>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</si>
  <si>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</si>
  <si>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</si>
  <si>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</si>
  <si>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</si>
  <si>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</si>
  <si>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</si>
  <si>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</si>
  <si>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</si>
  <si>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</si>
  <si>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</si>
  <si>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</si>
  <si>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</si>
  <si>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</si>
  <si>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</si>
  <si>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</si>
  <si>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</si>
  <si>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</si>
  <si>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</si>
  <si>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</si>
  <si>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</si>
  <si>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</si>
  <si>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</si>
  <si>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</si>
  <si>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</si>
  <si>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</si>
  <si>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</si>
  <si>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</si>
  <si>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</si>
  <si>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</si>
  <si>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</si>
  <si>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</si>
  <si>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</si>
  <si>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</si>
  <si>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</si>
  <si>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</si>
  <si>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</si>
  <si>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</si>
  <si>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</si>
  <si>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</si>
  <si>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</si>
  <si>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</si>
  <si>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</si>
  <si>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</si>
  <si>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</si>
  <si>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</si>
  <si>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</si>
  <si>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</si>
  <si>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</si>
  <si>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</si>
  <si>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</si>
  <si>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</si>
  <si>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</si>
  <si>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</si>
  <si>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</si>
  <si>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</si>
  <si>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</si>
  <si>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</si>
  <si>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</si>
  <si>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</si>
  <si>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</si>
  <si>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</si>
  <si>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</si>
  <si>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</si>
  <si>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</si>
  <si>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</si>
  <si>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</si>
  <si>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</si>
  <si>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</si>
  <si>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</si>
  <si>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</si>
  <si>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</si>
  <si>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</si>
  <si>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</si>
  <si>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</si>
  <si>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</si>
  <si>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</si>
  <si>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</si>
  <si>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</si>
  <si>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</si>
  <si>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</si>
  <si>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</si>
  <si>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</si>
  <si>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</si>
  <si>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</si>
  <si>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</si>
  <si>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</si>
  <si>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</si>
  <si>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</si>
  <si>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</si>
  <si>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</si>
  <si>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</si>
  <si>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</si>
  <si>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</si>
  <si>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</si>
  <si>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</si>
  <si>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</si>
  <si>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</si>
  <si>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</si>
  <si>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</si>
  <si>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</si>
  <si>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</si>
  <si>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</si>
  <si>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</si>
  <si>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</si>
  <si>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</si>
  <si>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</si>
  <si>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</si>
  <si>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</si>
  <si>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</si>
  <si>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</si>
  <si>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</si>
  <si>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</si>
  <si>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</si>
  <si>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</si>
  <si>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</si>
  <si>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</si>
  <si>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</si>
  <si>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</si>
  <si>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</si>
  <si>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</si>
  <si>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</si>
  <si>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</si>
  <si>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</si>
  <si>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</si>
  <si>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</si>
  <si>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</si>
  <si>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</si>
  <si>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</si>
  <si>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</si>
  <si>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</si>
  <si>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</si>
  <si>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</si>
  <si>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</si>
  <si>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</si>
  <si>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</si>
  <si>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</si>
  <si>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</si>
  <si>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</si>
  <si>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</si>
  <si>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</si>
  <si>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</si>
  <si>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</si>
  <si>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</si>
  <si>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</si>
  <si>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</si>
  <si>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</si>
  <si>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</si>
  <si>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</si>
  <si>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</si>
  <si>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</si>
  <si>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</si>
  <si>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</si>
  <si>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</si>
  <si>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</si>
  <si>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</si>
  <si>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</si>
  <si>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</si>
  <si>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</si>
  <si>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</si>
  <si>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</si>
  <si>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</si>
  <si>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</si>
  <si>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</si>
  <si>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</si>
  <si>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</si>
  <si>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</si>
  <si>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</si>
  <si>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</si>
  <si>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</si>
  <si>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</si>
  <si>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</si>
  <si>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</si>
  <si>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</si>
  <si>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</si>
  <si>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</si>
  <si>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</si>
  <si>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</si>
  <si>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</si>
  <si>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</si>
  <si>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</si>
  <si>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</si>
  <si>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</si>
  <si>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</si>
  <si>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</si>
  <si>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</si>
  <si>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</si>
  <si>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</si>
  <si>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</si>
  <si>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</si>
  <si>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</si>
  <si>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</si>
  <si>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</si>
  <si>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</si>
  <si>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</si>
  <si>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</si>
  <si>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</si>
  <si>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</si>
  <si>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</si>
  <si>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</si>
  <si>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</si>
  <si>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</si>
  <si>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</si>
  <si>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</si>
  <si>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</si>
  <si>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</si>
  <si>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</si>
  <si>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</si>
  <si>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</si>
  <si>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</si>
  <si>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</si>
  <si>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</si>
  <si>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</si>
  <si>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</si>
  <si>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</si>
  <si>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</si>
  <si>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</si>
  <si>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</si>
  <si>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</si>
  <si>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</si>
  <si>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</si>
  <si>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</si>
  <si>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</si>
  <si>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</si>
  <si>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</si>
  <si>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</si>
  <si>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</si>
  <si>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</si>
  <si>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</si>
  <si>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</si>
  <si>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</si>
  <si>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</si>
  <si>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</si>
  <si>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</si>
  <si>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</si>
  <si>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</si>
  <si>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</si>
  <si>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</si>
  <si>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</si>
  <si>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</si>
  <si>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</si>
  <si>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</si>
  <si>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</si>
  <si>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</si>
  <si>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</si>
  <si>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</si>
  <si>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</si>
  <si>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</si>
  <si>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</si>
  <si>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</si>
  <si>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</si>
  <si>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</si>
  <si>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</si>
  <si>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</si>
  <si>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</si>
  <si>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</si>
  <si>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</si>
  <si>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</si>
  <si>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</si>
  <si>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</si>
  <si>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</si>
  <si>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</si>
  <si>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</si>
  <si>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</si>
  <si>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</si>
  <si>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</si>
  <si>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</si>
  <si>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</si>
  <si>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</si>
  <si>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</si>
  <si>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</si>
  <si>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</si>
  <si>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</si>
  <si>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</si>
  <si>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</si>
  <si>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</si>
  <si>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</si>
  <si>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</si>
  <si>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</si>
  <si>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</si>
  <si>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</si>
  <si>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</si>
  <si>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</si>
  <si>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</si>
  <si>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</si>
  <si>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</si>
  <si>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</si>
  <si>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</si>
  <si>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</si>
  <si>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</si>
  <si>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</si>
  <si>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</si>
  <si>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</si>
  <si>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</si>
  <si>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</si>
  <si>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</si>
  <si>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</si>
  <si>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</si>
  <si>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</si>
  <si>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</si>
  <si>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</si>
  <si>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</si>
  <si>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</si>
  <si>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</si>
  <si>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</si>
  <si>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</si>
  <si>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</si>
  <si>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</si>
  <si>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</si>
  <si>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</si>
  <si>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</si>
  <si>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</si>
  <si>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</si>
  <si>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</si>
  <si>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</si>
  <si>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</si>
  <si>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</si>
  <si>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</si>
  <si>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</si>
  <si>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</si>
  <si>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</si>
  <si>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</si>
  <si>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</si>
  <si>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</si>
  <si>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</si>
  <si>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</si>
  <si>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</si>
  <si>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</si>
  <si>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</si>
  <si>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</si>
  <si>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</si>
  <si>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</si>
  <si>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</si>
  <si>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</si>
  <si>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</si>
  <si>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</si>
  <si>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</si>
  <si>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</si>
  <si>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</si>
  <si>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</si>
  <si>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</si>
  <si>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</si>
  <si>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</si>
  <si>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</si>
  <si>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</si>
  <si>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</si>
  <si>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</si>
  <si>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</si>
  <si>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</si>
  <si>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</si>
  <si>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</si>
  <si>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</si>
  <si>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</si>
  <si>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</si>
  <si>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</si>
  <si>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</si>
  <si>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</si>
  <si>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</si>
  <si>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</si>
  <si>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</si>
  <si>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</si>
  <si>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</si>
  <si>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</si>
  <si>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</si>
  <si>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</si>
  <si>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</si>
  <si>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</si>
  <si>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</si>
  <si>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</si>
  <si>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</si>
  <si>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</si>
  <si>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</si>
  <si>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</si>
  <si>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</si>
  <si>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</si>
  <si>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</si>
  <si>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</si>
  <si>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</si>
  <si>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</si>
  <si>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</si>
  <si>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</si>
  <si>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</si>
  <si>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</si>
  <si>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</si>
  <si>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</si>
  <si>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</si>
  <si>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</si>
  <si>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</si>
  <si>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</si>
  <si>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</si>
  <si>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</si>
  <si>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</si>
  <si>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</si>
  <si>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</si>
  <si>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</si>
  <si>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</si>
  <si>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</si>
  <si>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</si>
  <si>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</si>
  <si>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</si>
  <si>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</si>
  <si>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</si>
  <si>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</si>
  <si>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</si>
  <si>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</si>
  <si>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</si>
  <si>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</si>
  <si>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</si>
  <si>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</si>
  <si>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</si>
  <si>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</si>
  <si>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</si>
  <si>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</si>
  <si>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</si>
  <si>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</si>
  <si>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</si>
  <si>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</si>
  <si>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</si>
  <si>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</si>
  <si>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</si>
  <si>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</si>
  <si>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</si>
  <si>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</si>
  <si>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</si>
  <si>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</si>
  <si>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</si>
  <si>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</si>
  <si>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</si>
  <si>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</si>
  <si>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</si>
  <si>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</si>
  <si>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</si>
  <si>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</si>
  <si>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</si>
  <si>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</si>
  <si>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</si>
  <si>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</si>
  <si>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</si>
  <si>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</si>
  <si>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</si>
  <si>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</si>
  <si>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</si>
  <si>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</si>
  <si>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</si>
  <si>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</si>
  <si>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</si>
  <si>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</si>
  <si>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</si>
  <si>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</si>
  <si>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</si>
  <si>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</si>
  <si>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</si>
  <si>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</si>
  <si>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</si>
  <si>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</si>
  <si>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</si>
  <si>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</si>
  <si>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</si>
  <si>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</si>
  <si>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</si>
  <si>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</si>
  <si>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</si>
  <si>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</si>
  <si>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</si>
  <si>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</si>
  <si>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</si>
  <si>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</si>
  <si>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</si>
  <si>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</si>
  <si>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</si>
  <si>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</si>
  <si>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</si>
  <si>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</si>
  <si>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</si>
  <si>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</si>
  <si>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</si>
  <si>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</si>
  <si>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</si>
  <si>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</si>
  <si>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</si>
  <si>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</si>
  <si>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</si>
  <si>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</si>
  <si>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</si>
  <si>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</si>
  <si>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</si>
  <si>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</si>
  <si>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</si>
  <si>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</si>
  <si>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</si>
  <si>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</si>
  <si>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</si>
  <si>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</si>
  <si>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</si>
  <si>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</si>
  <si>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</si>
  <si>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</si>
  <si>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</si>
  <si>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</si>
  <si>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</si>
  <si>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</si>
  <si>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</si>
  <si>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</si>
  <si>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</si>
  <si>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</si>
  <si>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</si>
  <si>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</si>
  <si>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</si>
  <si>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</si>
  <si>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</si>
  <si>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</si>
  <si>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</si>
  <si>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</si>
  <si>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</si>
  <si>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</si>
  <si>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</si>
  <si>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</si>
  <si>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</si>
  <si>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</si>
  <si>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</si>
  <si>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</si>
  <si>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</si>
  <si>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</si>
  <si>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</si>
  <si>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</si>
  <si>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</si>
  <si>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</si>
  <si>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</si>
  <si>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</si>
  <si>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</si>
  <si>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</si>
  <si>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</si>
  <si>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</si>
  <si>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</si>
  <si>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</si>
  <si>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</si>
  <si>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</si>
  <si>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</si>
  <si>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</si>
  <si>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</si>
  <si>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</si>
  <si>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</si>
  <si>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</si>
  <si>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</si>
  <si>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</si>
  <si>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</si>
  <si>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</si>
  <si>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</si>
  <si>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</si>
  <si>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</si>
  <si>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</si>
  <si>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</si>
  <si>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</si>
  <si>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</si>
  <si>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</si>
  <si>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</si>
  <si>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</si>
  <si>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</si>
  <si>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</si>
  <si>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</si>
  <si>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</si>
  <si>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</si>
  <si>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</si>
  <si>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</si>
  <si>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</si>
  <si>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</si>
  <si>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</si>
  <si>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</si>
  <si>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</si>
  <si>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</si>
  <si>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</si>
  <si>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</si>
  <si>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</si>
  <si>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</si>
  <si>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</si>
  <si>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</si>
  <si>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</si>
  <si>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</si>
  <si>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</si>
  <si>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</si>
  <si>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</si>
  <si>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</si>
  <si>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</si>
  <si>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</si>
  <si>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</si>
  <si>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</si>
  <si>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</si>
  <si>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</si>
  <si>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</si>
  <si>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</si>
  <si>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</si>
  <si>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</si>
  <si>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</si>
  <si>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</si>
  <si>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</si>
  <si>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</si>
  <si>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</si>
  <si>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</si>
  <si>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</si>
  <si>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</si>
  <si>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</si>
  <si>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</si>
  <si>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</si>
  <si>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</si>
  <si>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</si>
  <si>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</si>
  <si>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</si>
  <si>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</si>
  <si>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</si>
  <si>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</si>
  <si>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</si>
  <si>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</si>
  <si>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</si>
  <si>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</si>
  <si>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</si>
  <si>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</si>
  <si>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</si>
  <si>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</si>
  <si>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</si>
  <si>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</si>
  <si>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</si>
  <si>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</si>
  <si>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</si>
  <si>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</si>
  <si>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</si>
  <si>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</si>
  <si>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</si>
  <si>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</si>
  <si>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</si>
  <si>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</si>
  <si>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</si>
  <si>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</si>
  <si>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</si>
  <si>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</si>
  <si>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</si>
  <si>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</si>
  <si>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</si>
  <si>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</si>
  <si>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</si>
  <si>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</si>
  <si>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</si>
  <si>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</si>
  <si>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</si>
  <si>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</si>
  <si>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</si>
  <si>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</si>
  <si>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</si>
  <si>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</si>
  <si>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</si>
  <si>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</si>
  <si>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</si>
  <si>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</si>
  <si>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</si>
  <si>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</si>
  <si>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</si>
  <si>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</si>
  <si>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</si>
  <si>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</si>
  <si>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</si>
  <si>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</si>
  <si>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</si>
  <si>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</si>
  <si>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</si>
  <si>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</si>
  <si>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</si>
  <si>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</si>
  <si>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</si>
  <si>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</si>
  <si>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</si>
  <si>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</si>
  <si>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</si>
  <si>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</si>
  <si>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</si>
  <si>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</si>
  <si>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</si>
  <si>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</si>
  <si>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</si>
  <si>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</si>
  <si>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</si>
  <si>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</si>
  <si>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</si>
  <si>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</si>
  <si>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</si>
  <si>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</si>
  <si>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</si>
  <si>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</si>
  <si>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</si>
  <si>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</si>
  <si>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</si>
  <si>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</si>
  <si>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</si>
  <si>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</si>
  <si>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</si>
  <si>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</si>
  <si>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</si>
  <si>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</si>
  <si>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</si>
  <si>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</si>
  <si>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</si>
  <si>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</si>
  <si>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</si>
  <si>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</si>
  <si>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</si>
  <si>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</si>
  <si>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</si>
  <si>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</si>
  <si>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</si>
  <si>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</si>
  <si>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</si>
  <si>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</si>
  <si>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</si>
  <si>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</si>
  <si>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</si>
  <si>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</si>
  <si>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</si>
  <si>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</si>
  <si>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</si>
  <si>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</si>
  <si>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</si>
  <si>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</si>
  <si>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</si>
  <si>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</si>
  <si>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</si>
  <si>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</si>
  <si>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</si>
  <si>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</si>
  <si>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</si>
  <si>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</si>
  <si>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</si>
  <si>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</si>
  <si>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</si>
  <si>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</si>
  <si>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</si>
  <si>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</si>
  <si>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</si>
  <si>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</si>
  <si>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</si>
  <si>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</si>
  <si>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</si>
  <si>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</si>
  <si>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</si>
  <si>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</si>
  <si>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</si>
  <si>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</si>
  <si>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</si>
  <si>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</si>
  <si>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</si>
  <si>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</si>
  <si>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</si>
  <si>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</si>
  <si>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</si>
  <si>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</si>
  <si>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</si>
  <si>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</si>
  <si>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</si>
  <si>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</si>
  <si>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</si>
  <si>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</si>
  <si>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</si>
  <si>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</si>
  <si>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</si>
  <si>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</si>
  <si>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</si>
  <si>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</si>
  <si>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</si>
  <si>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</si>
  <si>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</si>
  <si>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</si>
  <si>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</si>
  <si>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</si>
  <si>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</si>
  <si>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</si>
  <si>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</si>
  <si>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</si>
  <si>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</si>
  <si>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</si>
  <si>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</si>
  <si>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</si>
  <si>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</si>
  <si>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</si>
  <si>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</si>
  <si>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</si>
  <si>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</si>
  <si>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</si>
  <si>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</si>
  <si>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</si>
  <si>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</si>
  <si>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</si>
  <si>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</si>
  <si>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</si>
  <si>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</si>
  <si>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</si>
  <si>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</si>
  <si>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</si>
  <si>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</si>
  <si>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</si>
  <si>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</si>
  <si>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</si>
  <si>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</si>
  <si>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</si>
  <si>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</si>
  <si>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</si>
  <si>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</si>
  <si>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</si>
  <si>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</si>
  <si>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</si>
  <si>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</si>
  <si>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</si>
  <si>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</si>
  <si>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</si>
  <si>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</si>
  <si>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</si>
  <si>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</si>
  <si>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</si>
  <si>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</si>
  <si>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</si>
  <si>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</si>
  <si>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</si>
  <si>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</si>
  <si>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</si>
  <si>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</si>
  <si>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</si>
  <si>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</si>
  <si>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</si>
  <si>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</si>
  <si>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</si>
  <si>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</si>
  <si>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</si>
  <si>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</si>
  <si>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</si>
  <si>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</si>
  <si>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</si>
  <si>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</si>
  <si>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</si>
  <si>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</si>
  <si>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</si>
  <si>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</si>
  <si>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</si>
  <si>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</si>
  <si>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</si>
  <si>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</si>
  <si>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</si>
  <si>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</si>
  <si>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</si>
  <si>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</si>
  <si>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</si>
  <si>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</si>
  <si>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</si>
  <si>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</si>
  <si>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</si>
  <si>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</si>
  <si>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</si>
  <si>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</si>
  <si>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</si>
  <si>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</si>
  <si>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</si>
  <si>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</si>
  <si>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</si>
  <si>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</si>
  <si>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</si>
  <si>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</si>
  <si>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</si>
  <si>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</si>
  <si>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</si>
  <si>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</si>
  <si>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</si>
  <si>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</si>
  <si>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</si>
  <si>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</si>
  <si>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</si>
  <si>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</si>
  <si>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</si>
  <si>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</si>
  <si>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</si>
  <si>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</si>
  <si>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</si>
  <si>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</si>
  <si>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</si>
  <si>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</si>
  <si>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</si>
  <si>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</si>
  <si>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</si>
  <si>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</si>
  <si>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</si>
  <si>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</si>
  <si>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</si>
  <si>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</si>
  <si>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</si>
  <si>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</si>
  <si>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</si>
  <si>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</si>
  <si>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</si>
  <si>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</si>
  <si>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</si>
  <si>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</si>
  <si>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</si>
  <si>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</si>
  <si>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</si>
  <si>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</si>
  <si>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</si>
  <si>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</si>
  <si>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</si>
  <si>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</si>
  <si>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</si>
  <si>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</si>
  <si>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</si>
  <si>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</si>
  <si>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</si>
  <si>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</si>
  <si>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</si>
  <si>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</si>
  <si>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</si>
  <si>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</si>
  <si>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</si>
  <si>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</si>
  <si>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</si>
  <si>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</si>
  <si>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</si>
  <si>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</si>
  <si>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</si>
  <si>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</si>
  <si>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</si>
  <si>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</si>
  <si>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</si>
  <si>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</si>
  <si>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</si>
  <si>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</si>
  <si>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</si>
  <si>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</si>
  <si>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</si>
  <si>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</si>
  <si>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</si>
  <si>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</si>
  <si>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</si>
  <si>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</si>
  <si>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</si>
  <si>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</si>
  <si>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</si>
  <si>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</si>
  <si>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</si>
  <si>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</si>
  <si>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</si>
  <si>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</si>
  <si>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</si>
  <si>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</si>
  <si>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</si>
  <si>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</si>
  <si>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</si>
  <si>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</si>
  <si>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</si>
  <si>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</si>
  <si>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</si>
  <si>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</si>
  <si>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</si>
  <si>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</si>
  <si>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</si>
  <si>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</si>
  <si>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</si>
  <si>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</si>
  <si>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</si>
  <si>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</si>
  <si>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</si>
  <si>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</si>
  <si>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</si>
  <si>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</si>
  <si>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</si>
  <si>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</si>
  <si>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</si>
  <si>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</si>
  <si>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</si>
  <si>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</si>
  <si>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</si>
  <si>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</si>
  <si>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</si>
  <si>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</si>
  <si>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</si>
  <si>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</si>
  <si>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</si>
  <si>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</si>
  <si>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</si>
  <si>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</si>
  <si>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</si>
  <si>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</si>
  <si>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</si>
  <si>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</si>
  <si>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</si>
  <si>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</si>
  <si>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</si>
  <si>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</si>
  <si>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</si>
  <si>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</si>
  <si>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</si>
  <si>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</si>
  <si>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</si>
  <si>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</si>
  <si>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</si>
  <si>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</si>
  <si>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</si>
  <si>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</si>
  <si>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</si>
  <si>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</si>
  <si>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</si>
  <si>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</si>
  <si>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</si>
  <si>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</si>
  <si>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</si>
  <si>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</si>
  <si>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</si>
  <si>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</si>
  <si>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</si>
  <si>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</si>
  <si>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</si>
  <si>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</si>
  <si>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</si>
  <si>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</si>
  <si>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</si>
  <si>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</si>
  <si>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</si>
  <si>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</si>
  <si>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</si>
  <si>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</si>
  <si>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</si>
  <si>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</si>
  <si>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</si>
  <si>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</si>
  <si>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</si>
  <si>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</si>
  <si>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</si>
  <si>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</si>
  <si>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</si>
  <si>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</si>
  <si>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</si>
  <si>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</si>
  <si>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</si>
  <si>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</si>
  <si>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</si>
  <si>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</si>
  <si>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</si>
  <si>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</si>
  <si>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</si>
  <si>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</si>
  <si>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</si>
  <si>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</si>
  <si>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</si>
  <si>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</si>
  <si>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</si>
  <si>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</si>
  <si>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</si>
  <si>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</si>
  <si>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</si>
  <si>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</si>
  <si>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</si>
  <si>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</si>
  <si>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</si>
  <si>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</si>
  <si>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</si>
  <si>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</si>
  <si>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</si>
  <si>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</si>
  <si>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</si>
  <si>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</si>
  <si>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</si>
  <si>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</si>
  <si>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</si>
  <si>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</si>
  <si>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</si>
  <si>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</si>
  <si>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</si>
  <si>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</si>
  <si>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</si>
  <si>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</si>
  <si>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</si>
  <si>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</si>
  <si>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</si>
  <si>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</si>
  <si>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</si>
  <si>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</si>
  <si>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</si>
  <si>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</si>
  <si>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</si>
  <si>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</si>
  <si>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</si>
  <si>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</si>
  <si>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</si>
  <si>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</si>
  <si>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</si>
  <si>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</si>
  <si>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</si>
  <si>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</si>
  <si>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</si>
  <si>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</si>
  <si>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</si>
  <si>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</si>
  <si>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</si>
  <si>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</si>
  <si>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</si>
  <si>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</si>
  <si>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</si>
  <si>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</si>
  <si>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</si>
  <si>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</si>
  <si>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</si>
  <si>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</si>
  <si>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</si>
  <si>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</si>
  <si>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</si>
  <si>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</si>
  <si>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</si>
  <si>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</si>
  <si>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</si>
  <si>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</si>
  <si>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</si>
  <si>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</si>
  <si>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</si>
  <si>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</si>
  <si>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</si>
  <si>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</si>
  <si>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</si>
  <si>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</si>
  <si>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</si>
  <si>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</si>
  <si>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</si>
  <si>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</si>
  <si>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</si>
  <si>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</si>
  <si>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</si>
  <si>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</si>
  <si>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</si>
  <si>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</si>
  <si>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</si>
  <si>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</si>
  <si>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</si>
  <si>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</si>
  <si>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</si>
  <si>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</si>
  <si>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</si>
  <si>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</si>
  <si>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</si>
  <si>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</si>
  <si>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</si>
  <si>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</si>
  <si>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</si>
  <si>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</si>
  <si>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</si>
  <si>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</si>
  <si>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</si>
  <si>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</si>
  <si>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</si>
  <si>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</si>
  <si>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</si>
  <si>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</si>
  <si>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</si>
  <si>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</si>
  <si>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</si>
  <si>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</si>
  <si>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</si>
  <si>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</si>
  <si>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</si>
  <si>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</si>
  <si>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</si>
  <si>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</si>
  <si>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</si>
  <si>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</si>
  <si>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</si>
  <si>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</si>
  <si>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</si>
  <si>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</si>
  <si>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</si>
  <si>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</si>
  <si>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</si>
  <si>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</si>
  <si>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</si>
  <si>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</si>
  <si>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</si>
  <si>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</si>
  <si>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</si>
  <si>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</si>
  <si>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</si>
  <si>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</si>
  <si>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</si>
  <si>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</si>
  <si>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</si>
  <si>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</si>
  <si>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</si>
  <si>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</si>
  <si>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</si>
  <si>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</si>
  <si>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</si>
  <si>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</si>
  <si>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</si>
  <si>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</si>
  <si>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</si>
  <si>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</si>
  <si>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</si>
  <si>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</si>
  <si>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</si>
  <si>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</si>
  <si>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</si>
  <si>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</si>
  <si>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</si>
  <si>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</si>
  <si>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</si>
  <si>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</si>
  <si>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</si>
  <si>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</si>
  <si>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</si>
  <si>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</si>
  <si>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</si>
  <si>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</si>
  <si>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</si>
  <si>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</si>
  <si>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</si>
  <si>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</si>
  <si>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</si>
  <si>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</si>
  <si>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</si>
  <si>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</si>
  <si>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</si>
  <si>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</si>
  <si>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</si>
  <si>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</si>
  <si>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</si>
  <si>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</si>
  <si>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</si>
  <si>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</si>
  <si>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</si>
  <si>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</si>
  <si>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</si>
  <si>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</si>
  <si>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</si>
  <si>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</si>
  <si>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</si>
  <si>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</si>
  <si>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</si>
  <si>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</si>
  <si>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</si>
  <si>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</si>
  <si>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</si>
  <si>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</si>
  <si>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</si>
  <si>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</si>
  <si>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</si>
  <si>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</si>
  <si>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</si>
  <si>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</si>
  <si>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</si>
  <si>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</si>
  <si>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</si>
  <si>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</si>
  <si>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</si>
  <si>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</si>
  <si>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</si>
  <si>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</si>
  <si>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</si>
  <si>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</si>
  <si>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</si>
  <si>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</si>
  <si>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</si>
  <si>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</si>
  <si>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</si>
  <si>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</si>
  <si>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</si>
  <si>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</si>
  <si>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</si>
  <si>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</si>
  <si>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</si>
  <si>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</si>
  <si>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</si>
  <si>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</si>
  <si>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</si>
  <si>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</si>
  <si>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</si>
  <si>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</si>
  <si>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</si>
  <si>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</si>
  <si>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</si>
  <si>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</si>
  <si>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</si>
  <si>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</si>
  <si>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</si>
  <si>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</si>
  <si>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</si>
  <si>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</si>
  <si>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</si>
  <si>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</si>
  <si>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</si>
  <si>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</si>
  <si>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</si>
  <si>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</si>
  <si>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</si>
  <si>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</si>
  <si>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</si>
  <si>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</si>
  <si>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</si>
  <si>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</si>
  <si>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</si>
  <si>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</si>
  <si>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</si>
  <si>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</si>
  <si>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</si>
  <si>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</si>
  <si>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</si>
  <si>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</si>
  <si>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</si>
  <si>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</si>
  <si>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</si>
  <si>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</si>
  <si>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</si>
  <si>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</si>
  <si>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</si>
  <si>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</si>
  <si>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</si>
  <si>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</si>
  <si>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</si>
  <si>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</si>
  <si>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</si>
  <si>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</si>
  <si>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</si>
  <si>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</si>
  <si>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</si>
  <si>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</si>
  <si>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</si>
  <si>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</si>
  <si>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</si>
  <si>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</si>
  <si>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</si>
  <si>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</si>
  <si>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</si>
  <si>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</si>
  <si>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</si>
  <si>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</si>
  <si>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</si>
  <si>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</si>
  <si>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</si>
  <si>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</si>
  <si>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</si>
  <si>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</si>
  <si>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</si>
  <si>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</si>
  <si>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</si>
  <si>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</si>
  <si>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</si>
  <si>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</si>
  <si>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</si>
  <si>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</si>
  <si>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</si>
  <si>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</si>
  <si>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</si>
  <si>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</si>
  <si>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</si>
  <si>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</si>
  <si>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</si>
  <si>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</si>
  <si>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</si>
  <si>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</si>
  <si>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</si>
  <si>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</si>
  <si>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</si>
  <si>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</si>
  <si>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</si>
  <si>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</si>
  <si>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</si>
  <si>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</si>
  <si>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</si>
  <si>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</si>
  <si>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</si>
  <si>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</si>
  <si>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</si>
  <si>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</si>
  <si>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</si>
  <si>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</si>
  <si>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</si>
  <si>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</si>
  <si>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</si>
  <si>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</si>
  <si>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</si>
  <si>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</si>
  <si>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</si>
  <si>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</si>
  <si>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</si>
  <si>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</si>
  <si>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</si>
  <si>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</si>
  <si>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</si>
  <si>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</si>
  <si>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</si>
  <si>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</si>
  <si>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</si>
  <si>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</si>
  <si>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</si>
  <si>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</si>
  <si>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</si>
  <si>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</si>
  <si>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</si>
  <si>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</si>
  <si>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</si>
  <si>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</si>
  <si>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</si>
  <si>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</si>
  <si>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</si>
  <si>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</si>
  <si>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</si>
  <si>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</si>
  <si>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</si>
  <si>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</si>
  <si>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</si>
  <si>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</si>
  <si>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</si>
  <si>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</si>
  <si>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</si>
  <si>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</si>
  <si>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</si>
  <si>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</si>
  <si>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</si>
  <si>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</si>
  <si>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</si>
  <si>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</si>
  <si>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</si>
  <si>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</si>
  <si>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</si>
  <si>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</si>
  <si>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</si>
  <si>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</si>
  <si>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</si>
  <si>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</si>
  <si>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</si>
  <si>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</si>
  <si>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</si>
  <si>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</si>
  <si>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</si>
  <si>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</si>
  <si>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</si>
  <si>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</si>
  <si>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</si>
  <si>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</si>
  <si>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</si>
  <si>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</si>
  <si>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</si>
  <si>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</si>
  <si>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</si>
  <si>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</si>
  <si>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</si>
  <si>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</si>
  <si>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</si>
  <si>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</si>
  <si>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</si>
  <si>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</si>
  <si>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</si>
  <si>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</si>
  <si>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</si>
  <si>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</si>
  <si>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</si>
  <si>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</si>
  <si>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</si>
  <si>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</si>
  <si>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</si>
  <si>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</si>
  <si>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</si>
  <si>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</si>
  <si>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</si>
  <si>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</si>
  <si>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</si>
  <si>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</si>
  <si>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</si>
  <si>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</si>
  <si>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</si>
  <si>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</si>
  <si>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</si>
  <si>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</si>
  <si>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</si>
  <si>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</si>
  <si>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</si>
  <si>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</si>
  <si>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</si>
  <si>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</si>
  <si>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</si>
  <si>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</si>
  <si>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</si>
  <si>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</si>
  <si>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</si>
  <si>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</si>
  <si>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</si>
  <si>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</si>
  <si>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</si>
  <si>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</si>
  <si>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</si>
  <si>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</si>
  <si>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</si>
  <si>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</si>
  <si>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</si>
  <si>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</si>
  <si>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</si>
  <si>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</si>
  <si>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</si>
  <si>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</si>
  <si>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</si>
  <si>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</si>
  <si>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</si>
  <si>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</si>
  <si>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</si>
  <si>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</si>
  <si>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</si>
  <si>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</si>
  <si>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</si>
  <si>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</si>
  <si>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</si>
  <si>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</si>
  <si>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</si>
  <si>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</si>
  <si>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</si>
  <si>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</si>
  <si>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</si>
  <si>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</si>
  <si>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</si>
  <si>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</si>
  <si>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</si>
  <si>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</si>
  <si>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</si>
  <si>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</si>
  <si>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</si>
  <si>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</si>
  <si>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</si>
  <si>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</si>
  <si>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</si>
  <si>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</si>
  <si>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</si>
  <si>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</si>
  <si>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</si>
  <si>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</si>
  <si>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</si>
  <si>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</si>
  <si>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</si>
  <si>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</si>
  <si>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</si>
  <si>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</si>
  <si>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</si>
  <si>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</si>
  <si>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</si>
  <si>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</si>
  <si>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</si>
  <si>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</si>
  <si>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</si>
  <si>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</si>
  <si>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</si>
  <si>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</si>
  <si>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</si>
  <si>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</si>
  <si>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</si>
  <si>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</si>
  <si>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</si>
  <si>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</si>
  <si>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</si>
  <si>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</si>
  <si>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</si>
  <si>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</si>
  <si>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</si>
  <si>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</si>
  <si>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</si>
  <si>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</si>
  <si>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</si>
  <si>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</si>
  <si>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</si>
  <si>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</si>
  <si>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</si>
  <si>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</si>
  <si>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</si>
  <si>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</si>
  <si>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</si>
  <si>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</si>
  <si>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</si>
  <si>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</si>
  <si>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</si>
  <si>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</si>
  <si>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</si>
  <si>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</si>
  <si>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</si>
  <si>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</si>
  <si>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</si>
  <si>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</si>
  <si>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</si>
  <si>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</si>
  <si>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</si>
  <si>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</si>
  <si>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</si>
  <si>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</si>
  <si>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</si>
  <si>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</si>
  <si>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</si>
  <si>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</si>
  <si>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</si>
  <si>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</si>
  <si>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</si>
  <si>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</si>
  <si>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</si>
  <si>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</si>
  <si>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</si>
  <si>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</si>
  <si>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</si>
  <si>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</si>
  <si>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</si>
  <si>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</si>
  <si>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</si>
  <si>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</si>
  <si>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</si>
  <si>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</si>
  <si>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</si>
  <si>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</si>
  <si>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</si>
  <si>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</si>
  <si>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</si>
  <si>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</si>
  <si>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</si>
  <si>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</si>
  <si>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</si>
  <si>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</si>
  <si>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</si>
  <si>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</si>
  <si>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</si>
  <si>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</si>
  <si>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</si>
  <si>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</si>
  <si>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</si>
  <si>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</si>
  <si>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</si>
  <si>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</si>
  <si>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</si>
  <si>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</si>
  <si>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</si>
  <si>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</si>
  <si>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</si>
  <si>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</si>
  <si>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</si>
  <si>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</si>
  <si>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</si>
  <si>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</si>
  <si>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</si>
  <si>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</si>
  <si>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</si>
  <si>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</si>
  <si>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</si>
  <si>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</si>
  <si>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</si>
  <si>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</si>
  <si>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</si>
  <si>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</si>
  <si>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</si>
  <si>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</si>
  <si>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</si>
  <si>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</si>
  <si>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</si>
  <si>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</si>
  <si>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</si>
  <si>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</si>
  <si>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</si>
  <si>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</si>
  <si>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</si>
  <si>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</si>
  <si>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</si>
  <si>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</si>
  <si>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</si>
  <si>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</si>
  <si>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</si>
  <si>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</si>
  <si>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</si>
  <si>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</si>
  <si>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</si>
  <si>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</si>
  <si>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</si>
  <si>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</si>
  <si>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</si>
  <si>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</si>
  <si>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</si>
  <si>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</si>
  <si>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</si>
  <si>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</si>
  <si>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</si>
  <si>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</si>
  <si>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</si>
  <si>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</si>
  <si>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</si>
  <si>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</si>
  <si>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</si>
  <si>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</si>
  <si>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</si>
  <si>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</si>
  <si>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</si>
  <si>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</si>
  <si>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</si>
  <si>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</si>
  <si>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</si>
  <si>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</si>
  <si>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</si>
  <si>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</si>
  <si>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</si>
  <si>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</si>
  <si>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</si>
  <si>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</si>
  <si>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</si>
  <si>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</si>
  <si>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</si>
  <si>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</si>
  <si>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</si>
  <si>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</si>
  <si>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</si>
  <si>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</si>
  <si>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</si>
  <si>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</si>
  <si>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</si>
  <si>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</si>
  <si>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</si>
  <si>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</si>
  <si>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</si>
  <si>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</si>
  <si>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</si>
  <si>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</si>
  <si>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</si>
  <si>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</si>
  <si>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</si>
  <si>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</si>
  <si>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</si>
  <si>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</si>
  <si>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</si>
  <si>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</si>
  <si>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</si>
  <si>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</si>
  <si>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</si>
  <si>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</si>
  <si>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</si>
  <si>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</si>
  <si>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</si>
  <si>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</si>
  <si>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</si>
  <si>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</si>
  <si>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</si>
  <si>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</si>
  <si>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</si>
  <si>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</si>
  <si>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</si>
  <si>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</si>
  <si>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</si>
  <si>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</si>
  <si>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</si>
  <si>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</si>
  <si>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</si>
  <si>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</si>
  <si>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</si>
  <si>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</si>
  <si>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</si>
  <si>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</si>
  <si>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</si>
  <si>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</si>
  <si>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</si>
  <si>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</si>
  <si>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</si>
  <si>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</si>
  <si>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</si>
  <si>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</si>
  <si>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</si>
  <si>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</si>
  <si>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</si>
  <si>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</si>
  <si>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</si>
  <si>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</si>
  <si>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</si>
  <si>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</si>
  <si>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</si>
  <si>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</si>
  <si>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</si>
  <si>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</si>
  <si>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</si>
  <si>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</si>
  <si>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</si>
  <si>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</si>
  <si>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</si>
  <si>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</si>
  <si>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</si>
  <si>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</si>
  <si>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</si>
  <si>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</si>
  <si>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</si>
  <si>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</si>
  <si>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</si>
  <si>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</si>
  <si>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</si>
  <si>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</si>
  <si>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</si>
  <si>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</si>
  <si>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</si>
  <si>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</si>
  <si>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</si>
  <si>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</si>
  <si>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</si>
  <si>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</si>
  <si>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</si>
  <si>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</si>
  <si>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</si>
  <si>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</si>
  <si>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</si>
  <si>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</si>
  <si>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</si>
  <si>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</si>
  <si>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</si>
  <si>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</si>
  <si>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</si>
  <si>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</si>
  <si>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</si>
  <si>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</si>
  <si>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</si>
  <si>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</si>
  <si>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</si>
  <si>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</si>
  <si>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</si>
  <si>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</si>
  <si>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</si>
  <si>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</si>
  <si>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</si>
  <si>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</si>
  <si>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</si>
  <si>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</si>
  <si>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</si>
  <si>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</si>
  <si>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</si>
  <si>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</si>
  <si>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</si>
  <si>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</si>
  <si>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</si>
  <si>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</si>
  <si>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</si>
  <si>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</si>
  <si>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</si>
  <si>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</si>
  <si>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</si>
  <si>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</si>
  <si>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</si>
  <si>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</si>
  <si>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</si>
  <si>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</si>
  <si>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</si>
  <si>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</si>
  <si>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</si>
  <si>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</si>
  <si>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</si>
  <si>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</si>
  <si>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</si>
  <si>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</si>
  <si>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</si>
  <si>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</si>
  <si>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</si>
  <si>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</si>
  <si>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</si>
  <si>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</si>
  <si>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</si>
  <si>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</si>
  <si>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</si>
  <si>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</si>
  <si>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</si>
  <si>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</si>
  <si>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</si>
  <si>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</si>
  <si>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</si>
  <si>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</si>
  <si>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</si>
  <si>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</si>
  <si>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</si>
  <si>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</si>
  <si>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</si>
  <si>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</si>
  <si>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</si>
  <si>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</si>
  <si>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</si>
  <si>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</si>
  <si>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</si>
  <si>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</si>
  <si>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</si>
  <si>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</si>
  <si>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</si>
  <si>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</si>
  <si>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</si>
  <si>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</si>
  <si>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</si>
  <si>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</si>
  <si>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</si>
  <si>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</si>
  <si>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</si>
  <si>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</si>
  <si>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</si>
  <si>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</si>
  <si>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</si>
  <si>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</si>
  <si>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</si>
  <si>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</si>
  <si>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</si>
  <si>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</si>
  <si>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</si>
  <si>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</si>
  <si>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</si>
  <si>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</si>
  <si>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</si>
  <si>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</si>
  <si>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</si>
  <si>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</si>
  <si>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</si>
  <si>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</si>
  <si>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</si>
  <si>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</si>
  <si>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</si>
  <si>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</si>
  <si>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</si>
  <si>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</si>
  <si>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</si>
  <si>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</si>
  <si>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</si>
  <si>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</si>
  <si>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</si>
  <si>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</si>
  <si>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</si>
  <si>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</si>
  <si>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</si>
  <si>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</si>
  <si>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</si>
  <si>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</si>
  <si>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</si>
  <si>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</si>
  <si>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</si>
  <si>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</si>
  <si>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</si>
  <si>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</si>
  <si>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</si>
  <si>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</si>
  <si>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</si>
  <si>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</si>
  <si>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</si>
  <si>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</si>
  <si>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</si>
  <si>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</si>
  <si>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</si>
  <si>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</si>
  <si>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</si>
  <si>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</si>
  <si>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</si>
  <si>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</si>
  <si>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</si>
  <si>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</si>
  <si>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</si>
  <si>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</si>
  <si>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</si>
  <si>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</si>
  <si>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</si>
  <si>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</si>
  <si>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</si>
  <si>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</si>
  <si>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</si>
  <si>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</si>
  <si>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</si>
  <si>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</si>
  <si>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</si>
  <si>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</si>
  <si>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</si>
  <si>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</si>
  <si>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</si>
  <si>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</si>
  <si>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</si>
  <si>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</si>
  <si>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</si>
  <si>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</si>
  <si>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</si>
  <si>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</si>
  <si>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</si>
  <si>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</si>
  <si>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</si>
  <si>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</si>
  <si>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</si>
  <si>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</si>
  <si>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</si>
  <si>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</si>
  <si>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</si>
  <si>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</si>
  <si>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</si>
  <si>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</si>
  <si>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</si>
  <si>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</si>
  <si>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</si>
  <si>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</si>
  <si>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</si>
  <si>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</si>
  <si>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</si>
  <si>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</si>
  <si>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</si>
  <si>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</si>
  <si>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</si>
  <si>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</si>
  <si>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</si>
  <si>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</si>
  <si>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</si>
  <si>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</si>
  <si>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</si>
  <si>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</si>
  <si>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</si>
  <si>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</si>
  <si>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</si>
  <si>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</si>
  <si>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</si>
  <si>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</si>
  <si>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</si>
  <si>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</si>
  <si>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</si>
  <si>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</si>
  <si>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</si>
  <si>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</si>
  <si>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</si>
  <si>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</si>
  <si>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</si>
  <si>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</si>
  <si>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</si>
  <si>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</si>
  <si>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</si>
  <si>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</si>
  <si>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</si>
  <si>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</si>
  <si>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</si>
  <si>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</si>
  <si>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</si>
  <si>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</si>
  <si>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</si>
  <si>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</si>
  <si>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</si>
  <si>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</si>
  <si>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</si>
  <si>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</si>
  <si>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</si>
  <si>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</si>
  <si>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</si>
  <si>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</si>
  <si>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</si>
  <si>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</si>
  <si>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</si>
  <si>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</si>
  <si>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</si>
  <si>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</si>
  <si>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</si>
  <si>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</si>
  <si>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</si>
  <si>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</si>
  <si>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</si>
  <si>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</si>
  <si>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</si>
  <si>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</si>
  <si>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</si>
  <si>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</si>
  <si>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</si>
  <si>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</si>
  <si>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</si>
  <si>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</si>
  <si>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</si>
  <si>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</si>
  <si>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</si>
  <si>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</si>
  <si>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</si>
  <si>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</si>
  <si>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</si>
  <si>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</si>
  <si>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</si>
  <si>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</si>
  <si>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</si>
  <si>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</si>
  <si>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</si>
  <si>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</si>
  <si>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</si>
  <si>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</si>
  <si>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</si>
  <si>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</si>
  <si>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</si>
  <si>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</si>
  <si>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</si>
  <si>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</si>
  <si>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</si>
  <si>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</si>
  <si>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</si>
  <si>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</si>
  <si>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</si>
  <si>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</si>
  <si>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</si>
  <si>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</si>
  <si>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</si>
  <si>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</si>
  <si>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</si>
  <si>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</si>
  <si>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</si>
  <si>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</si>
  <si>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</si>
  <si>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</si>
  <si>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</si>
  <si>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</si>
  <si>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</si>
  <si>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</si>
  <si>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</si>
  <si>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</si>
  <si>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</si>
  <si>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</si>
  <si>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</si>
  <si>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</si>
  <si>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</si>
  <si>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</si>
  <si>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</si>
  <si>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</si>
  <si>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</si>
  <si>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</si>
  <si>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</si>
  <si>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</si>
  <si>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</si>
  <si>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</si>
  <si>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</si>
  <si>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</si>
  <si>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</si>
  <si>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</si>
  <si>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</si>
  <si>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</si>
  <si>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</si>
  <si>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</si>
  <si>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</si>
  <si>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</si>
  <si>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</si>
  <si>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</si>
  <si>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</si>
  <si>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</si>
  <si>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</si>
  <si>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</si>
  <si>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</si>
  <si>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</si>
  <si>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</si>
  <si>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</si>
  <si>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</si>
  <si>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</si>
  <si>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</si>
  <si>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</si>
  <si>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</si>
  <si>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</si>
  <si>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</si>
  <si>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</si>
  <si>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</si>
  <si>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</si>
  <si>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</si>
  <si>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</si>
  <si>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</si>
  <si>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</si>
  <si>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</si>
  <si>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</si>
  <si>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</si>
  <si>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</si>
  <si>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</si>
  <si>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</si>
  <si>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</si>
  <si>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</si>
  <si>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</si>
  <si>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</si>
  <si>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</si>
  <si>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</si>
  <si>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</si>
  <si>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</si>
  <si>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</si>
  <si>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</si>
  <si>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</si>
  <si>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</si>
  <si>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</si>
  <si>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</si>
  <si>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</si>
  <si>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</si>
  <si>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</si>
  <si>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</si>
  <si>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</si>
  <si>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</si>
  <si>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</si>
  <si>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</si>
  <si>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</si>
  <si>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</si>
  <si>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</si>
  <si>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</si>
  <si>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</si>
  <si>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</si>
  <si>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</si>
  <si>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</si>
  <si>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</si>
  <si>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</si>
  <si>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</si>
  <si>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</si>
  <si>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</si>
  <si>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</si>
  <si>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</si>
  <si>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</si>
  <si>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</si>
  <si>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</si>
  <si>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</si>
  <si>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</si>
  <si>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</si>
  <si>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</si>
  <si>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</si>
  <si>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</si>
  <si>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</si>
  <si>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</si>
  <si>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</si>
  <si>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</si>
  <si>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</si>
  <si>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</si>
  <si>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</si>
  <si>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</si>
  <si>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</si>
  <si>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</si>
  <si>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</si>
  <si>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</si>
  <si>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</si>
  <si>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</si>
  <si>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</si>
  <si>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</si>
  <si>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</si>
  <si>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</si>
  <si>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</si>
  <si>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</si>
  <si>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</si>
  <si>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</si>
  <si>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</si>
  <si>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</si>
  <si>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</si>
  <si>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</si>
  <si>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</si>
  <si>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</si>
  <si>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</si>
  <si>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</si>
  <si>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</si>
  <si>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</si>
  <si>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</si>
  <si>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</si>
  <si>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</si>
  <si>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</si>
  <si>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</si>
  <si>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</si>
  <si>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</si>
  <si>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</si>
  <si>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</si>
  <si>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</si>
  <si>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</si>
  <si>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</si>
  <si>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</si>
  <si>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</si>
  <si>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</si>
  <si>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</si>
  <si>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</si>
  <si>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</si>
  <si>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</si>
  <si>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</si>
  <si>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</si>
  <si>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</si>
  <si>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</si>
  <si>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</si>
  <si>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</si>
  <si>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</si>
  <si>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</si>
  <si>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</si>
  <si>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</si>
  <si>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</si>
  <si>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</si>
  <si>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</si>
  <si>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</si>
  <si>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</si>
  <si>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</si>
  <si>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</si>
  <si>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</si>
  <si>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</si>
  <si>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</si>
  <si>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</si>
  <si>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</si>
  <si>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</si>
  <si>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</si>
  <si>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</si>
  <si>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</si>
  <si>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</si>
  <si>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</si>
  <si>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</si>
  <si>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</si>
  <si>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</si>
  <si>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</si>
  <si>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</si>
  <si>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</si>
  <si>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</si>
  <si>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</si>
  <si>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</si>
  <si>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</si>
  <si>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</si>
  <si>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</si>
  <si>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</si>
  <si>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</si>
  <si>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</si>
  <si>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</si>
  <si>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</si>
  <si>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</si>
  <si>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</si>
  <si>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</si>
  <si>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</si>
  <si>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</si>
  <si>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</si>
  <si>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</si>
  <si>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</si>
  <si>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</si>
  <si>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</si>
  <si>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</si>
  <si>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</si>
  <si>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</si>
  <si>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</si>
  <si>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</si>
  <si>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</si>
  <si>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</si>
  <si>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</si>
  <si>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</si>
  <si>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</si>
  <si>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</si>
  <si>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</si>
  <si>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</si>
  <si>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</si>
  <si>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</si>
  <si>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</si>
  <si>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</si>
  <si>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</si>
  <si>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</si>
  <si>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</si>
  <si>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</si>
  <si>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</si>
  <si>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</si>
  <si>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</si>
  <si>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</si>
  <si>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</si>
  <si>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</si>
  <si>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</si>
  <si>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</si>
  <si>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</si>
  <si>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</si>
  <si>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</si>
  <si>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</si>
  <si>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</si>
  <si>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</si>
  <si>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</si>
  <si>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</si>
  <si>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</si>
  <si>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</si>
  <si>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</si>
  <si>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</si>
  <si>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</si>
  <si>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</si>
  <si>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</si>
  <si>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</si>
  <si>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</si>
  <si>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</si>
  <si>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</si>
  <si>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</si>
  <si>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</si>
  <si>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</si>
  <si>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</si>
  <si>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</si>
  <si>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</si>
  <si>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</si>
  <si>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</si>
  <si>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</si>
  <si>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</si>
  <si>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</si>
  <si>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</si>
  <si>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</si>
  <si>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</si>
  <si>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</si>
  <si>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</si>
  <si>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</si>
  <si>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</si>
  <si>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</si>
  <si>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</si>
  <si>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</si>
  <si>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</si>
  <si>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</si>
  <si>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</si>
  <si>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</si>
  <si>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</si>
  <si>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</si>
  <si>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</si>
  <si>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</si>
  <si>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</si>
  <si>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</si>
  <si>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</si>
  <si>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</si>
  <si>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</si>
  <si>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</si>
  <si>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</si>
  <si>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</si>
  <si>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</si>
  <si>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</si>
  <si>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</si>
  <si>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</si>
  <si>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</si>
  <si>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</si>
  <si>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</si>
  <si>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</si>
  <si>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</si>
  <si>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</si>
  <si>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</si>
  <si>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</si>
  <si>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</si>
  <si>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</si>
  <si>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</si>
  <si>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</si>
  <si>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</si>
  <si>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</si>
  <si>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</si>
  <si>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</si>
  <si>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</si>
  <si>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</si>
  <si>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</si>
  <si>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</si>
  <si>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</si>
  <si>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</si>
  <si>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</si>
  <si>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</si>
  <si>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</si>
  <si>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</si>
  <si>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</si>
  <si>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</si>
  <si>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</si>
  <si>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</si>
  <si>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</si>
  <si>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</si>
  <si>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</si>
  <si>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</si>
  <si>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</si>
  <si>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</si>
  <si>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</si>
  <si>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</si>
  <si>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</si>
  <si>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</si>
  <si>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</si>
  <si>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</si>
  <si>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</si>
  <si>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</si>
  <si>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</si>
  <si>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</si>
  <si>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</si>
  <si>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</si>
  <si>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</si>
  <si>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</si>
  <si>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</si>
  <si>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</si>
  <si>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</si>
  <si>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</si>
  <si>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</si>
  <si>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</si>
  <si>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</si>
  <si>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</si>
  <si>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</si>
  <si>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</si>
  <si>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</si>
  <si>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</si>
  <si>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</si>
  <si>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</si>
  <si>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</si>
  <si>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</si>
  <si>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</si>
  <si>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</si>
  <si>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</si>
  <si>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</si>
  <si>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</si>
  <si>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</si>
  <si>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</si>
  <si>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</si>
  <si>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</si>
  <si>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</si>
  <si>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</si>
  <si>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</si>
  <si>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</si>
  <si>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</si>
  <si>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</si>
  <si>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</si>
  <si>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</si>
  <si>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</si>
  <si>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</si>
  <si>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</si>
  <si>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</si>
  <si>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</si>
  <si>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</si>
  <si>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</si>
  <si>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</si>
  <si>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</si>
  <si>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</si>
  <si>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</si>
  <si>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</si>
  <si>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</si>
  <si>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</si>
  <si>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</si>
  <si>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</si>
  <si>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</si>
  <si>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</si>
  <si>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</si>
  <si>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</si>
  <si>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</si>
  <si>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</si>
  <si>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</si>
  <si>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</si>
  <si>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</si>
  <si>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</si>
  <si>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</si>
  <si>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</si>
  <si>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</si>
  <si>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</si>
  <si>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</si>
  <si>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</si>
  <si>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</si>
  <si>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</si>
  <si>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</si>
  <si>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</si>
  <si>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</si>
  <si>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</si>
  <si>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</si>
  <si>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</si>
  <si>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</si>
  <si>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</si>
  <si>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</si>
  <si>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</si>
  <si>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</si>
  <si>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</si>
  <si>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</si>
  <si>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</si>
  <si>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</si>
  <si>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</si>
  <si>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</si>
  <si>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</si>
  <si>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</si>
  <si>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</si>
  <si>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</si>
  <si>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</si>
  <si>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</si>
  <si>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</si>
  <si>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</si>
  <si>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</si>
  <si>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</si>
  <si>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</si>
  <si>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</si>
  <si>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</si>
  <si>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</si>
  <si>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</si>
  <si>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</si>
  <si>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</si>
  <si>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</si>
  <si>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</si>
  <si>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</si>
  <si>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</si>
  <si>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</si>
  <si>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</si>
  <si>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</si>
  <si>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</si>
  <si>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</si>
  <si>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</si>
  <si>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</si>
  <si>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</si>
  <si>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</si>
  <si>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</si>
  <si>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</si>
  <si>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</si>
  <si>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</si>
  <si>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</si>
  <si>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</si>
  <si>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</si>
  <si>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</si>
  <si>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</si>
  <si>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</si>
  <si>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</si>
  <si>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</si>
  <si>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</si>
  <si>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</si>
  <si>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</si>
  <si>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</si>
  <si>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</si>
  <si>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</si>
  <si>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</si>
  <si>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</si>
  <si>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</si>
  <si>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</si>
  <si>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</si>
  <si>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</si>
  <si>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</si>
  <si>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</si>
  <si>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</si>
  <si>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</si>
  <si>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</si>
  <si>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</si>
  <si>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</si>
  <si>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</si>
  <si>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</si>
  <si>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</si>
  <si>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</si>
  <si>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</si>
  <si>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</si>
  <si>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</si>
  <si>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</si>
  <si>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</si>
  <si>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</si>
  <si>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</si>
  <si>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</si>
  <si>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</si>
  <si>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</si>
  <si>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</si>
  <si>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</si>
  <si>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</si>
  <si>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</si>
  <si>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</si>
  <si>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</si>
  <si>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</si>
  <si>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</si>
  <si>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</si>
  <si>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</si>
  <si>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</si>
  <si>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</si>
  <si>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</si>
  <si>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</si>
  <si>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</si>
  <si>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</si>
  <si>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</si>
  <si>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</si>
  <si>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</si>
  <si>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</si>
  <si>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</si>
  <si>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</si>
  <si>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</si>
  <si>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</si>
  <si>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</si>
  <si>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</si>
  <si>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</si>
  <si>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</si>
  <si>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</si>
  <si>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</si>
  <si>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</si>
  <si>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</si>
  <si>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</si>
  <si>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</si>
  <si>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</si>
  <si>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</si>
  <si>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</si>
  <si>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</si>
  <si>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</si>
  <si>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</si>
  <si>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</si>
  <si>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</si>
  <si>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</si>
  <si>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</si>
  <si>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</si>
  <si>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</si>
  <si>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</si>
  <si>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</si>
  <si>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</si>
  <si>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</si>
  <si>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</si>
  <si>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</si>
  <si>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</si>
  <si>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</si>
  <si>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</si>
  <si>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</si>
  <si>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</si>
  <si>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</si>
  <si>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</si>
  <si>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</si>
  <si>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</si>
  <si>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</si>
  <si>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</si>
  <si>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</si>
  <si>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</si>
  <si>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</si>
  <si>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</si>
  <si>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</si>
  <si>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</si>
  <si>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</si>
  <si>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</si>
  <si>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</si>
  <si>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</si>
  <si>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</si>
  <si>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</si>
  <si>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</si>
  <si>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</si>
  <si>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</si>
  <si>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</si>
  <si>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</si>
  <si>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</si>
  <si>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</si>
  <si>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</si>
  <si>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</si>
  <si>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</si>
  <si>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</si>
  <si>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</si>
  <si>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</si>
  <si>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</si>
  <si>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</si>
  <si>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</si>
  <si>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</si>
  <si>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</si>
  <si>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</si>
  <si>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</si>
  <si>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</si>
  <si>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</si>
  <si>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</si>
  <si>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</si>
  <si>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</si>
  <si>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</si>
  <si>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</si>
  <si>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</si>
  <si>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</si>
  <si>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</si>
  <si>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</si>
  <si>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</si>
  <si>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</si>
  <si>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</si>
  <si>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</si>
  <si>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</si>
  <si>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</si>
  <si>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</si>
  <si>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</si>
  <si>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</si>
  <si>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</si>
  <si>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</si>
  <si>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</si>
  <si>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</si>
  <si>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</si>
  <si>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</si>
  <si>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</si>
  <si>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</si>
  <si>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</si>
  <si>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</si>
  <si>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</si>
  <si>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</si>
  <si>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</si>
  <si>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</si>
  <si>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</si>
  <si>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</si>
  <si>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</si>
  <si>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</si>
  <si>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</si>
  <si>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</si>
  <si>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</si>
  <si>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</si>
  <si>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</si>
  <si>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</si>
  <si>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</si>
  <si>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</si>
  <si>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</si>
  <si>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</si>
  <si>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</si>
  <si>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</si>
  <si>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</si>
  <si>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</si>
  <si>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</si>
  <si>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</si>
  <si>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</si>
  <si>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</si>
  <si>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</si>
  <si>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</si>
  <si>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</si>
  <si>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</si>
  <si>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</si>
  <si>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</si>
  <si>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</si>
  <si>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</si>
  <si>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</si>
  <si>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</si>
  <si>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</si>
  <si>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</si>
  <si>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</si>
  <si>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</si>
  <si>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</si>
  <si>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</si>
  <si>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</si>
  <si>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</si>
  <si>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</si>
  <si>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</si>
  <si>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</si>
  <si>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</si>
  <si>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</si>
  <si>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</si>
  <si>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</si>
  <si>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</si>
  <si>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</si>
  <si>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</si>
  <si>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</si>
  <si>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</si>
  <si>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</si>
  <si>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</si>
  <si>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</si>
  <si>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</si>
  <si>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</si>
  <si>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</si>
  <si>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</si>
  <si>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</si>
  <si>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</si>
  <si>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</si>
  <si>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</si>
  <si>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</si>
  <si>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</si>
  <si>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</si>
  <si>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</si>
  <si>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</si>
  <si>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</si>
  <si>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</si>
  <si>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</si>
  <si>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</si>
  <si>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</si>
  <si>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</si>
  <si>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</si>
  <si>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</si>
  <si>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</si>
  <si>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</si>
  <si>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</si>
  <si>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</si>
  <si>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</si>
  <si>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</si>
  <si>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</si>
  <si>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</si>
  <si>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</si>
  <si>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</si>
  <si>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</si>
  <si>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</si>
  <si>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</si>
  <si>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</si>
  <si>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</si>
  <si>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</si>
  <si>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</si>
  <si>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</si>
  <si>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</si>
  <si>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</si>
  <si>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</si>
  <si>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</si>
  <si>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</si>
  <si>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</si>
  <si>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</si>
  <si>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</si>
  <si>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</si>
  <si>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</si>
  <si>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</si>
  <si>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</si>
  <si>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</si>
  <si>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</si>
  <si>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</si>
  <si>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</si>
  <si>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</si>
  <si>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</si>
  <si>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</si>
  <si>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</si>
  <si>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</si>
  <si>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</si>
  <si>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</si>
  <si>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</si>
  <si>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</si>
  <si>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</si>
  <si>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</si>
  <si>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</si>
  <si>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</si>
  <si>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</si>
  <si>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</si>
  <si>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</si>
  <si>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</si>
  <si>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</si>
  <si>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</si>
  <si>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</si>
  <si>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</si>
  <si>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</si>
  <si>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</si>
  <si>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</si>
  <si>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</si>
  <si>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</si>
  <si>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</si>
  <si>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</si>
  <si>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</si>
  <si>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</si>
  <si>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</si>
  <si>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</si>
  <si>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</si>
  <si>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</si>
  <si>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</si>
  <si>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</si>
  <si>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</si>
  <si>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</si>
  <si>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</si>
  <si>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</si>
  <si>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</si>
  <si>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</si>
  <si>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</si>
  <si>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</si>
  <si>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</si>
  <si>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</si>
  <si>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</si>
  <si>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</si>
  <si>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</si>
  <si>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</si>
  <si>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</si>
  <si>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</si>
  <si>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</si>
  <si>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</si>
  <si>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</si>
  <si>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</si>
  <si>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</si>
  <si>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</si>
  <si>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</si>
  <si>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</si>
  <si>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</si>
  <si>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</si>
  <si>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</si>
  <si>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</si>
  <si>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</si>
  <si>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</si>
  <si>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</si>
  <si>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</si>
  <si>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</si>
  <si>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</si>
  <si>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</si>
  <si>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</si>
  <si>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</si>
  <si>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</si>
  <si>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</si>
  <si>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</si>
  <si>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</si>
  <si>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</si>
  <si>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</si>
  <si>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</si>
  <si>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</si>
  <si>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</si>
  <si>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</si>
  <si>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</si>
  <si>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</si>
  <si>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</si>
  <si>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</si>
  <si>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</si>
  <si>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</si>
  <si>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</si>
  <si>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</si>
  <si>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</si>
  <si>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</si>
  <si>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</si>
  <si>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</si>
  <si>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</si>
  <si>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</si>
  <si>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</si>
  <si>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</si>
  <si>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</si>
  <si>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</si>
  <si>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</si>
  <si>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</si>
  <si>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</si>
  <si>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</si>
  <si>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</si>
  <si>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</si>
  <si>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</si>
  <si>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</si>
  <si>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</si>
  <si>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</si>
  <si>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</si>
  <si>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</si>
  <si>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</si>
  <si>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</si>
  <si>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</si>
  <si>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</si>
  <si>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</si>
  <si>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</si>
  <si>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</si>
  <si>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</si>
  <si>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</si>
  <si>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</si>
  <si>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</si>
  <si>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</si>
  <si>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</si>
  <si>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</si>
  <si>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</si>
  <si>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</si>
  <si>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</si>
  <si>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</si>
  <si>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</si>
  <si>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</si>
  <si>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</si>
  <si>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</si>
  <si>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</si>
  <si>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</si>
  <si>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</si>
  <si>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</si>
  <si>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</si>
  <si>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</si>
  <si>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</si>
  <si>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</si>
  <si>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</si>
  <si>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</si>
  <si>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</si>
  <si>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</si>
  <si>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</si>
  <si>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</si>
  <si>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</si>
  <si>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</si>
  <si>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</si>
  <si>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</si>
  <si>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</si>
  <si>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</si>
  <si>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</si>
  <si>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</si>
  <si>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</si>
  <si>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</si>
  <si>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</si>
  <si>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</si>
  <si>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</si>
  <si>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</si>
  <si>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</si>
  <si>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</si>
  <si>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</si>
  <si>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</si>
  <si>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</si>
  <si>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</si>
  <si>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</si>
  <si>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</si>
  <si>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</si>
  <si>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</si>
  <si>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</si>
  <si>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</si>
  <si>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</si>
  <si>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</si>
  <si>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</si>
  <si>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</si>
  <si>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</si>
  <si>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</si>
  <si>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</si>
  <si>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</si>
  <si>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</si>
  <si>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</si>
  <si>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</si>
  <si>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</si>
  <si>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</si>
  <si>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</si>
  <si>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</si>
  <si>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</si>
  <si>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</si>
  <si>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</si>
  <si>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</si>
  <si>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</si>
  <si>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</si>
  <si>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</si>
  <si>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</si>
  <si>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</si>
  <si>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</si>
  <si>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</si>
  <si>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</si>
  <si>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</si>
  <si>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</si>
  <si>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</si>
  <si>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</si>
  <si>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</si>
  <si>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</si>
  <si>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</si>
  <si>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</si>
  <si>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</si>
  <si>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</si>
  <si>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</si>
  <si>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</si>
  <si>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</si>
  <si>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</si>
  <si>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</si>
  <si>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</si>
  <si>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</si>
  <si>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</si>
  <si>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</si>
  <si>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</si>
  <si>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</si>
  <si>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</si>
  <si>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</si>
  <si>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</si>
  <si>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</si>
  <si>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</si>
  <si>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</si>
  <si>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</si>
  <si>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</si>
  <si>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</si>
  <si>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</si>
  <si>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</si>
  <si>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</si>
  <si>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</si>
  <si>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</si>
  <si>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</si>
  <si>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</si>
  <si>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</si>
  <si>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</si>
  <si>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</si>
  <si>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</si>
  <si>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</si>
  <si>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</si>
  <si>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</si>
  <si>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</si>
  <si>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</si>
  <si>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</si>
  <si>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</si>
  <si>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</si>
  <si>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</si>
  <si>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</si>
  <si>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</si>
  <si>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</si>
  <si>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</si>
  <si>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</si>
  <si>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</si>
  <si>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</si>
  <si>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</si>
  <si>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</si>
  <si>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</si>
  <si>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</si>
  <si>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</si>
  <si>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</si>
  <si>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</si>
  <si>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</si>
  <si>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</si>
  <si>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</si>
  <si>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</si>
  <si>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</si>
  <si>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</si>
  <si>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</si>
  <si>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</si>
  <si>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</si>
  <si>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</si>
  <si>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</si>
  <si>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</si>
  <si>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</si>
  <si>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</si>
  <si>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</si>
  <si>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</si>
  <si>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</si>
  <si>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</si>
  <si>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</si>
  <si>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</si>
  <si>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</si>
  <si>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</si>
  <si>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</si>
  <si>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</si>
  <si>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</si>
  <si>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</si>
  <si>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</si>
  <si>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</si>
  <si>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</si>
  <si>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</si>
  <si>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</si>
  <si>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</si>
  <si>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</si>
  <si>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</si>
  <si>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</si>
  <si>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</si>
  <si>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</si>
  <si>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</si>
  <si>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</si>
  <si>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</si>
  <si>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</si>
  <si>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</si>
  <si>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</si>
  <si>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</si>
  <si>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</si>
  <si>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</si>
  <si>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</si>
  <si>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</si>
  <si>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</si>
  <si>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</si>
  <si>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</si>
  <si>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</si>
  <si>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</si>
  <si>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</si>
  <si>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</si>
  <si>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</si>
  <si>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</si>
  <si>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</si>
  <si>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</si>
  <si>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</si>
  <si>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</si>
  <si>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</si>
  <si>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</si>
  <si>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</si>
  <si>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</si>
  <si>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</si>
  <si>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</si>
  <si>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</si>
  <si>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</si>
  <si>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</si>
  <si>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</si>
  <si>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</si>
  <si>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</si>
  <si>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</si>
  <si>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</si>
  <si>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</si>
  <si>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</si>
  <si>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</si>
  <si>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</si>
  <si>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</si>
  <si>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</si>
  <si>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</si>
  <si>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</si>
  <si>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</si>
  <si>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</si>
  <si>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</si>
  <si>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</si>
  <si>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</si>
  <si>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</si>
  <si>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</si>
  <si>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</si>
  <si>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</si>
  <si>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</si>
  <si>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</si>
  <si>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</si>
  <si>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</si>
  <si>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</si>
  <si>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</si>
  <si>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</si>
  <si>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</si>
  <si>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</si>
  <si>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</si>
  <si>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</si>
  <si>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</si>
  <si>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</si>
  <si>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</si>
  <si>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</si>
  <si>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</si>
  <si>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</si>
  <si>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</si>
  <si>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</si>
  <si>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</si>
  <si>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</si>
  <si>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</si>
  <si>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</si>
  <si>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</si>
  <si>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</si>
  <si>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</si>
  <si>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</si>
  <si>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</si>
  <si>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</si>
  <si>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</si>
  <si>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</si>
  <si>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</si>
  <si>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</si>
  <si>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</si>
  <si>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</si>
  <si>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</si>
  <si>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</si>
  <si>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</si>
  <si>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</si>
  <si>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</si>
  <si>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</si>
  <si>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</si>
  <si>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</si>
  <si>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</si>
  <si>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</si>
  <si>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</si>
  <si>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</si>
  <si>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</si>
  <si>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</si>
  <si>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</si>
  <si>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</si>
  <si>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</si>
  <si>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</si>
  <si>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</si>
  <si>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</si>
  <si>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</si>
  <si>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</si>
  <si>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</si>
  <si>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</si>
  <si>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</si>
  <si>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</si>
  <si>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</si>
  <si>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</si>
  <si>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</si>
  <si>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</si>
  <si>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</si>
  <si>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</si>
  <si>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</si>
  <si>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</si>
  <si>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</si>
  <si>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</si>
  <si>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</si>
  <si>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</si>
  <si>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</si>
  <si>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</si>
  <si>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</si>
  <si>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</si>
  <si>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</si>
  <si>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</si>
  <si>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</si>
  <si>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</si>
  <si>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</si>
  <si>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</si>
  <si>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</si>
  <si>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</si>
  <si>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</si>
  <si>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</si>
  <si>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</si>
  <si>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</si>
  <si>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</si>
  <si>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</si>
  <si>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</si>
  <si>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</si>
  <si>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</si>
  <si>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</si>
  <si>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</si>
  <si>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</si>
  <si>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</si>
  <si>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</si>
  <si>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</si>
  <si>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</si>
  <si>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</si>
  <si>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</si>
  <si>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</si>
  <si>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</si>
  <si>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</si>
  <si>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</si>
  <si>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</si>
  <si>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</si>
  <si>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</si>
  <si>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</si>
  <si>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</si>
  <si>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</si>
  <si>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</si>
  <si>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</si>
  <si>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</si>
  <si>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</si>
  <si>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</si>
  <si>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</si>
  <si>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</si>
  <si>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</si>
  <si>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</si>
  <si>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</si>
  <si>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</si>
  <si>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</si>
  <si>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</si>
  <si>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</si>
  <si>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</si>
  <si>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</si>
  <si>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</si>
  <si>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</si>
  <si>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</si>
  <si>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</si>
  <si>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</si>
  <si>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</si>
  <si>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</si>
  <si>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</si>
  <si>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</si>
  <si>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</si>
  <si>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</si>
  <si>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</si>
  <si>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</si>
  <si>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</si>
  <si>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</si>
  <si>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</si>
  <si>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</si>
  <si>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</si>
  <si>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</si>
  <si>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</si>
  <si>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</si>
  <si>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</si>
  <si>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</si>
  <si>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</si>
  <si>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</si>
  <si>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</si>
  <si>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</si>
  <si>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</si>
  <si>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</si>
  <si>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</si>
  <si>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</si>
  <si>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</si>
  <si>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</si>
  <si>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</si>
  <si>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</si>
  <si>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</si>
  <si>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</si>
  <si>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</si>
  <si>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</si>
  <si>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</si>
  <si>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</si>
  <si>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</si>
  <si>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</si>
  <si>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</si>
  <si>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</si>
  <si>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</si>
  <si>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</si>
  <si>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</si>
  <si>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</si>
  <si>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</si>
  <si>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</si>
  <si>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</si>
  <si>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</si>
  <si>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</si>
  <si>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</si>
  <si>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</si>
  <si>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</si>
  <si>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</si>
  <si>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</si>
  <si>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</si>
  <si>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</si>
  <si>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</si>
  <si>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</si>
  <si>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</si>
  <si>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</si>
  <si>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</si>
  <si>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</si>
  <si>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</si>
  <si>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</si>
  <si>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</si>
  <si>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</si>
  <si>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</si>
  <si>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</si>
  <si>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</si>
  <si>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</si>
  <si>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</si>
  <si>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</si>
  <si>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</si>
  <si>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</si>
  <si>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</si>
  <si>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</si>
  <si>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</si>
  <si>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</si>
  <si>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</si>
  <si>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</si>
  <si>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</si>
  <si>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</si>
  <si>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</si>
  <si>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</si>
  <si>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</si>
  <si>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</si>
  <si>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</si>
  <si>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</si>
  <si>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</si>
  <si>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</si>
  <si>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</si>
  <si>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</si>
  <si>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</si>
  <si>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</si>
  <si>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</si>
  <si>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</si>
  <si>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</si>
  <si>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</si>
  <si>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</si>
  <si>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</si>
  <si>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</si>
  <si>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</si>
  <si>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</si>
  <si>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</si>
  <si>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</si>
  <si>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</si>
  <si>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</si>
  <si>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</si>
  <si>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</si>
  <si>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</si>
  <si>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</si>
  <si>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</si>
  <si>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</si>
  <si>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</si>
  <si>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</si>
  <si>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</si>
  <si>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</si>
  <si>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</si>
  <si>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</si>
  <si>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</si>
  <si>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</si>
  <si>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</si>
  <si>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</si>
  <si>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</si>
  <si>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</si>
  <si>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</si>
  <si>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</si>
  <si>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</si>
  <si>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</si>
  <si>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</si>
  <si>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</si>
  <si>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</si>
  <si>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</si>
  <si>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</si>
  <si>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</si>
  <si>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</si>
  <si>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</si>
  <si>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</si>
  <si>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</si>
  <si>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</si>
  <si>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</si>
  <si>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</si>
  <si>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</si>
  <si>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</si>
  <si>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</si>
  <si>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</si>
  <si>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</si>
  <si>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</si>
  <si>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</si>
  <si>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</si>
  <si>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</si>
  <si>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</si>
  <si>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</si>
  <si>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</si>
  <si>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</si>
  <si>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</si>
  <si>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</si>
  <si>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</si>
  <si>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</si>
  <si>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</si>
  <si>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</si>
  <si>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</si>
  <si>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</si>
  <si>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</si>
  <si>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</si>
  <si>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</si>
  <si>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</si>
  <si>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</si>
  <si>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</si>
  <si>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</si>
  <si>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</si>
  <si>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</si>
  <si>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</si>
  <si>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</si>
  <si>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</si>
  <si>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</si>
  <si>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</si>
  <si>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</si>
  <si>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</si>
  <si>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</si>
  <si>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</si>
  <si>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</si>
  <si>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</si>
  <si>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</si>
  <si>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</si>
  <si>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</si>
  <si>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</si>
  <si>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</si>
  <si>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</si>
  <si>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</si>
  <si>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</si>
  <si>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</si>
  <si>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</si>
  <si>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</si>
  <si>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</si>
  <si>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</si>
  <si>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</si>
  <si>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</si>
  <si>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</si>
  <si>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</si>
  <si>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</si>
  <si>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</si>
  <si>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</si>
  <si>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</si>
  <si>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</si>
  <si>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</si>
  <si>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</si>
  <si>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</si>
  <si>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</si>
  <si>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</si>
  <si>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</si>
  <si>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</si>
  <si>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</si>
  <si>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</si>
  <si>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</si>
  <si>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</si>
  <si>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</si>
  <si>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</si>
  <si>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</si>
  <si>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</si>
  <si>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</si>
  <si>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</si>
  <si>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</si>
  <si>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</si>
  <si>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</si>
  <si>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</si>
  <si>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</si>
  <si>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</si>
  <si>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</si>
  <si>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</si>
  <si>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</si>
  <si>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</si>
  <si>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</si>
  <si>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</si>
  <si>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</si>
  <si>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</si>
  <si>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</si>
  <si>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</si>
  <si>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</si>
  <si>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</si>
  <si>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</si>
  <si>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</si>
  <si>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</si>
  <si>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</si>
  <si>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</si>
  <si>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</si>
  <si>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</si>
  <si>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</si>
  <si>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</si>
  <si>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</si>
  <si>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</si>
  <si>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</si>
  <si>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</si>
  <si>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</si>
  <si>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</si>
  <si>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</si>
  <si>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</si>
  <si>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</si>
  <si>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</si>
  <si>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</si>
  <si>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</si>
  <si>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</si>
  <si>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</si>
  <si>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</si>
  <si>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</si>
  <si>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</si>
  <si>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</si>
  <si>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</si>
  <si>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</si>
  <si>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</si>
  <si>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</si>
  <si>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</si>
  <si>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</si>
  <si>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</si>
  <si>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</si>
  <si>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</si>
  <si>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</si>
  <si>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</si>
  <si>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</si>
  <si>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</si>
  <si>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</si>
  <si>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</si>
  <si>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</si>
  <si>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</si>
  <si>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</si>
  <si>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</si>
  <si>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</si>
  <si>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</si>
  <si>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</si>
  <si>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</si>
  <si>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</si>
  <si>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</si>
  <si>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</si>
  <si>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</si>
  <si>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</si>
  <si>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</si>
  <si>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</si>
  <si>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</si>
  <si>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</si>
  <si>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</si>
  <si>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</si>
  <si>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</si>
  <si>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</si>
  <si>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</si>
  <si>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</si>
  <si>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</si>
  <si>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</si>
  <si>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</si>
  <si>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</si>
  <si>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</si>
  <si>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</si>
  <si>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</si>
  <si>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</si>
  <si>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</si>
  <si>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</si>
  <si>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</si>
  <si>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</si>
  <si>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</si>
  <si>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</si>
  <si>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</si>
  <si>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</si>
  <si>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</si>
  <si>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</si>
  <si>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</si>
  <si>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</si>
  <si>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</si>
  <si>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</si>
  <si>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</si>
  <si>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</si>
  <si>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</si>
  <si>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</si>
  <si>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</si>
  <si>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</si>
  <si>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</si>
  <si>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</si>
  <si>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</si>
  <si>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</si>
  <si>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</si>
  <si>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</si>
  <si>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</si>
  <si>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</si>
  <si>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</si>
  <si>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</si>
  <si>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</si>
  <si>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</si>
  <si>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</si>
  <si>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</si>
  <si>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</si>
  <si>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</si>
  <si>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</si>
  <si>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</si>
  <si>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</si>
  <si>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</si>
  <si>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</si>
  <si>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</si>
  <si>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</si>
  <si>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</si>
  <si>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</si>
  <si>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</si>
  <si>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</si>
  <si>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</si>
  <si>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</si>
  <si>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</si>
  <si>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</si>
  <si>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</si>
  <si>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</si>
  <si>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</si>
  <si>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</si>
  <si>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</si>
  <si>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</si>
  <si>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</si>
  <si>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</si>
  <si>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</si>
  <si>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</si>
  <si>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</si>
  <si>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</si>
  <si>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</si>
  <si>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</si>
  <si>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</si>
  <si>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</si>
  <si>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</si>
  <si>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</si>
  <si>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</si>
  <si>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</si>
  <si>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</si>
  <si>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</si>
  <si>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</si>
  <si>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</si>
  <si>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</si>
  <si>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</si>
  <si>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</si>
  <si>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</si>
  <si>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</si>
  <si>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</si>
  <si>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</si>
  <si>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</si>
  <si>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</si>
  <si>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</si>
  <si>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</si>
  <si>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</si>
  <si>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</si>
  <si>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</si>
  <si>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</si>
  <si>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</si>
  <si>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</si>
  <si>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</si>
  <si>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</si>
  <si>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</si>
  <si>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</si>
  <si>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</si>
  <si>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</si>
  <si>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</si>
  <si>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</si>
  <si>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</si>
  <si>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</si>
  <si>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</si>
  <si>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</si>
  <si>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</si>
  <si>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</si>
  <si>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</si>
  <si>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</si>
  <si>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</si>
  <si>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</si>
  <si>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</si>
  <si>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</si>
  <si>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</si>
  <si>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</si>
  <si>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</si>
  <si>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</si>
  <si>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</si>
  <si>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</si>
  <si>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</si>
  <si>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</si>
  <si>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</si>
  <si>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</si>
  <si>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</si>
  <si>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</si>
  <si>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</si>
  <si>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</si>
  <si>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</si>
  <si>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</si>
  <si>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</si>
  <si>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</si>
  <si>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</si>
  <si>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</si>
  <si>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</si>
  <si>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</si>
  <si>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</si>
  <si>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</si>
  <si>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</si>
  <si>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</si>
  <si>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</si>
  <si>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</si>
  <si>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</si>
  <si>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</si>
  <si>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</si>
  <si>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</si>
  <si>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</si>
  <si>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</si>
  <si>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</si>
  <si>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</si>
  <si>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</si>
  <si>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</si>
  <si>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</si>
  <si>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</si>
  <si>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</si>
  <si>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</si>
  <si>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</si>
  <si>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</si>
  <si>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</si>
  <si>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</si>
  <si>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</si>
  <si>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</si>
  <si>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</si>
  <si>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</si>
  <si>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</si>
  <si>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</si>
  <si>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</si>
  <si>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</si>
  <si>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</si>
  <si>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</si>
  <si>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</si>
  <si>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</si>
  <si>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</si>
  <si>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</si>
  <si>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</si>
  <si>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</si>
  <si>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</si>
  <si>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</si>
  <si>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</si>
  <si>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</si>
  <si>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</si>
  <si>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</si>
  <si>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</si>
  <si>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</si>
  <si>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</si>
  <si>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</si>
  <si>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</si>
  <si>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</si>
  <si>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</si>
  <si>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</si>
  <si>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</si>
  <si>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</si>
  <si>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</si>
  <si>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</si>
  <si>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</si>
  <si>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</si>
  <si>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</si>
  <si>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</si>
  <si>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</si>
  <si>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</si>
  <si>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</si>
  <si>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</si>
  <si>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</si>
  <si>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</si>
  <si>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</si>
  <si>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</si>
  <si>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</si>
  <si>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</si>
  <si>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</si>
  <si>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</si>
  <si>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</si>
  <si>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</si>
  <si>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</si>
  <si>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</si>
  <si>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</si>
  <si>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</si>
  <si>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</si>
  <si>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</si>
  <si>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</si>
  <si>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</si>
  <si>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</si>
  <si>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</si>
  <si>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</si>
  <si>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</si>
  <si>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</si>
  <si>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</si>
  <si>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</si>
  <si>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</si>
  <si>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</si>
  <si>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</si>
  <si>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</si>
  <si>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</si>
  <si>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</si>
  <si>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</si>
  <si>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</si>
  <si>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</si>
  <si>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</si>
  <si>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</si>
  <si>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</si>
  <si>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</si>
  <si>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</si>
  <si>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</si>
  <si>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</si>
  <si>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</si>
  <si>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</si>
  <si>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</si>
  <si>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</si>
  <si>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</si>
  <si>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</si>
  <si>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</si>
  <si>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</si>
  <si>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</si>
  <si>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</si>
  <si>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</si>
  <si>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</si>
  <si>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</si>
  <si>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</si>
  <si>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</si>
  <si>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</si>
  <si>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</si>
  <si>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</si>
  <si>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</si>
  <si>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</si>
  <si>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</si>
  <si>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</si>
  <si>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</si>
  <si>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</si>
  <si>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</si>
  <si>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</si>
  <si>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</si>
  <si>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</si>
  <si>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</si>
  <si>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</si>
  <si>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</si>
  <si>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</si>
  <si>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</si>
  <si>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</si>
  <si>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</si>
  <si>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</si>
  <si>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</si>
  <si>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</si>
  <si>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</si>
  <si>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</si>
  <si>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</si>
  <si>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</si>
  <si>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</si>
  <si>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</si>
  <si>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</si>
  <si>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</si>
  <si>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</si>
  <si>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</si>
  <si>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</si>
  <si>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</si>
  <si>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</si>
  <si>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</si>
  <si>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</si>
  <si>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</si>
  <si>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</si>
  <si>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</si>
  <si>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</si>
  <si>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</si>
  <si>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</si>
  <si>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</si>
  <si>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</si>
  <si>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</si>
  <si>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</si>
  <si>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</si>
  <si>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</si>
  <si>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</si>
  <si>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</si>
  <si>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</si>
  <si>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</si>
  <si>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</si>
  <si>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</si>
  <si>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</si>
  <si>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</si>
  <si>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</si>
  <si>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</si>
  <si>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</si>
  <si>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</si>
  <si>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</si>
  <si>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</si>
  <si>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</si>
  <si>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</si>
  <si>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</si>
  <si>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</si>
  <si>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</si>
  <si>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</si>
  <si>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</si>
  <si>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</si>
  <si>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</si>
  <si>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</si>
  <si>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</si>
  <si>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</si>
  <si>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</si>
  <si>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</si>
  <si>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</si>
  <si>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</si>
  <si>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</si>
  <si>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</si>
  <si>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</si>
  <si>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</si>
  <si>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</si>
  <si>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</si>
  <si>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</si>
  <si>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</si>
  <si>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</si>
  <si>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</si>
  <si>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</si>
  <si>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</si>
  <si>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</si>
  <si>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</si>
  <si>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</si>
  <si>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</si>
  <si>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</si>
  <si>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</si>
  <si>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</si>
  <si>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</si>
  <si>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</si>
  <si>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</si>
  <si>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</si>
  <si>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</si>
  <si>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</si>
  <si>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</si>
  <si>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</si>
  <si>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</si>
  <si>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</si>
  <si>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</si>
  <si>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</si>
  <si>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</si>
  <si>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</si>
  <si>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</si>
  <si>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</si>
  <si>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</si>
  <si>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</si>
  <si>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</si>
  <si>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</si>
  <si>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</si>
  <si>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</si>
  <si>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</si>
  <si>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</si>
  <si>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</si>
  <si>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</si>
  <si>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</si>
  <si>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</si>
  <si>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</si>
  <si>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</si>
  <si>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</si>
  <si>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</si>
  <si>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</si>
  <si>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</si>
  <si>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</si>
  <si>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</si>
  <si>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</si>
  <si>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</si>
  <si>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</si>
  <si>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</si>
  <si>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</si>
  <si>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</si>
  <si>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</si>
  <si>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</si>
  <si>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</si>
  <si>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</si>
  <si>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</si>
  <si>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</si>
  <si>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</si>
  <si>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</si>
  <si>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</si>
  <si>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</si>
  <si>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</si>
  <si>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</si>
  <si>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</si>
  <si>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</si>
  <si>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</si>
  <si>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</si>
  <si>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</si>
  <si>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</si>
  <si>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</si>
  <si>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</si>
  <si>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</si>
  <si>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</si>
  <si>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</si>
  <si>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</si>
  <si>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</si>
  <si>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</si>
  <si>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</si>
  <si>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</si>
  <si>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</si>
  <si>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</si>
  <si>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</si>
  <si>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</si>
  <si>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</si>
  <si>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</si>
  <si>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</si>
  <si>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</si>
  <si>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</si>
  <si>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</si>
  <si>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</si>
  <si>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</si>
  <si>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</si>
  <si>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</si>
  <si>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</si>
  <si>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</si>
  <si>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</si>
  <si>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</si>
  <si>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</si>
  <si>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</si>
  <si>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</si>
  <si>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</si>
  <si>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</si>
  <si>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</si>
  <si>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</si>
  <si>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</si>
  <si>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</si>
  <si>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</si>
  <si>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</si>
  <si>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</si>
  <si>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</si>
  <si>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</si>
  <si>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</si>
  <si>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</si>
  <si>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</si>
  <si>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</si>
  <si>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</si>
  <si>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</si>
  <si>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</si>
  <si>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</si>
  <si>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</si>
  <si>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</si>
  <si>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</si>
  <si>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</si>
  <si>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</si>
  <si>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</si>
  <si>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</si>
  <si>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</si>
  <si>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</si>
  <si>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</si>
  <si>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</si>
  <si>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</si>
  <si>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</si>
  <si>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</si>
  <si>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</si>
  <si>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</si>
  <si>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</si>
  <si>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</si>
  <si>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</si>
  <si>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</si>
  <si>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</si>
  <si>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</si>
  <si>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</si>
  <si>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</si>
  <si>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</si>
  <si>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</si>
  <si>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</si>
  <si>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</si>
  <si>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</si>
  <si>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</si>
  <si>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</si>
  <si>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</si>
  <si>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</si>
  <si>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</si>
  <si>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</si>
  <si>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</si>
  <si>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</si>
  <si>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</si>
  <si>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</si>
  <si>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</si>
  <si>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</si>
  <si>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</si>
  <si>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</si>
  <si>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</si>
  <si>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</si>
  <si>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</si>
  <si>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</si>
  <si>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</si>
  <si>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</si>
  <si>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</si>
  <si>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</si>
  <si>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</si>
  <si>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</si>
  <si>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</si>
  <si>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</si>
  <si>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</si>
  <si>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</si>
  <si>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</si>
  <si>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</si>
  <si>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</si>
  <si>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</si>
  <si>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</si>
  <si>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</si>
  <si>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</si>
  <si>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</si>
  <si>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</si>
  <si>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</si>
  <si>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</si>
  <si>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</si>
  <si>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</si>
  <si>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</si>
  <si>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</si>
  <si>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</si>
  <si>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</si>
  <si>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</si>
  <si>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</si>
  <si>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</si>
  <si>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</si>
  <si>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</si>
  <si>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</si>
  <si>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</si>
  <si>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</si>
  <si>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</si>
  <si>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</si>
  <si>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</si>
  <si>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</si>
  <si>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</si>
  <si>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</si>
  <si>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</si>
  <si>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</si>
  <si>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</si>
  <si>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</si>
  <si>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</si>
  <si>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</si>
  <si>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</si>
  <si>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</si>
  <si>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</si>
  <si>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</si>
  <si>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</si>
  <si>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</si>
  <si>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</si>
  <si>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</si>
  <si>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</si>
  <si>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</si>
  <si>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</si>
  <si>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</si>
  <si>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</si>
  <si>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</si>
  <si>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</si>
  <si>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</si>
  <si>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</si>
  <si>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</si>
  <si>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</si>
  <si>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</si>
  <si>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</si>
  <si>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</si>
  <si>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</si>
  <si>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</si>
  <si>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</si>
  <si>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</si>
  <si>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</si>
  <si>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</si>
  <si>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</si>
  <si>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</si>
  <si>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</si>
  <si>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</si>
  <si>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</si>
  <si>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</si>
  <si>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</si>
  <si>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</si>
  <si>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</si>
  <si>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</si>
  <si>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</si>
  <si>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</si>
  <si>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</si>
  <si>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</si>
  <si>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</si>
  <si>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</si>
  <si>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</si>
  <si>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</si>
  <si>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</si>
  <si>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</si>
  <si>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</si>
  <si>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</si>
  <si>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</si>
  <si>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</si>
  <si>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</si>
  <si>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</si>
  <si>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</si>
  <si>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</si>
  <si>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</si>
  <si>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</si>
  <si>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</si>
  <si>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</si>
  <si>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</si>
  <si>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</si>
  <si>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</si>
  <si>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</si>
  <si>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</si>
  <si>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</si>
  <si>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</si>
  <si>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</si>
  <si>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</si>
  <si>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</si>
  <si>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</si>
  <si>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</si>
  <si>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</si>
  <si>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</si>
  <si>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</si>
  <si>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</si>
  <si>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</si>
  <si>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</si>
  <si>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</si>
  <si>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</si>
  <si>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</si>
  <si>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</si>
  <si>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</si>
  <si>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</si>
  <si>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</si>
  <si>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</si>
  <si>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</si>
  <si>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</si>
  <si>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</si>
  <si>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</si>
  <si>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</si>
  <si>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</si>
  <si>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</si>
  <si>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</si>
  <si>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</si>
  <si>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</si>
  <si>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</si>
  <si>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</si>
  <si>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</si>
  <si>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</si>
  <si>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</si>
  <si>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</si>
  <si>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</si>
  <si>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</si>
  <si>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</si>
  <si>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</si>
  <si>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</si>
  <si>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</si>
  <si>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</si>
  <si>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</si>
  <si>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</si>
  <si>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</si>
  <si>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</si>
  <si>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</si>
  <si>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</si>
  <si>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</si>
  <si>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</si>
  <si>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</si>
  <si>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</si>
  <si>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</si>
  <si>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</si>
  <si>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</si>
  <si>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</si>
  <si>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</si>
  <si>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</si>
  <si>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</si>
  <si>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</si>
  <si>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</si>
  <si>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</si>
  <si>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</si>
  <si>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</si>
  <si>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</si>
  <si>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</si>
  <si>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</si>
  <si>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</si>
  <si>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</si>
  <si>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</si>
  <si>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</si>
  <si>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</si>
  <si>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</si>
  <si>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</si>
  <si>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</si>
  <si>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</si>
  <si>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</si>
  <si>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</si>
  <si>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</si>
  <si>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</si>
  <si>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</si>
  <si>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</si>
  <si>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</si>
  <si>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</si>
  <si>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</si>
  <si>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</si>
  <si>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</si>
  <si>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</si>
  <si>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</si>
  <si>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</si>
  <si>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</si>
  <si>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</si>
  <si>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</si>
  <si>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</si>
  <si>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</si>
  <si>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</si>
  <si>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</si>
  <si>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</si>
  <si>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</si>
  <si>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</si>
  <si>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</si>
  <si>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</si>
  <si>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</si>
  <si>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</si>
  <si>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</si>
  <si>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</si>
  <si>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</si>
  <si>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</si>
  <si>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</si>
  <si>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</si>
  <si>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</si>
  <si>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</si>
  <si>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</si>
  <si>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</si>
  <si>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</si>
  <si>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</si>
  <si>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</si>
  <si>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</si>
  <si>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</si>
  <si>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</si>
  <si>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</si>
  <si>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</si>
  <si>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</si>
  <si>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</si>
  <si>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</si>
  <si>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</si>
  <si>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</si>
  <si>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</si>
  <si>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</si>
  <si>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</si>
  <si>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</si>
  <si>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</si>
  <si>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</si>
  <si>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</si>
  <si>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</si>
  <si>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</si>
  <si>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</si>
  <si>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</si>
  <si>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</si>
  <si>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</si>
  <si>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</si>
  <si>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</si>
  <si>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</si>
  <si>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</si>
  <si>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</si>
  <si>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</si>
  <si>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</si>
  <si>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</si>
  <si>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</si>
  <si>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</si>
  <si>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</si>
  <si>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</si>
  <si>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</si>
  <si>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</si>
  <si>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</si>
  <si>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</si>
  <si>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</si>
  <si>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</si>
  <si>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</si>
  <si>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</si>
  <si>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</si>
  <si>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</si>
  <si>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</si>
  <si>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</si>
  <si>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</si>
  <si>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</si>
  <si>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</si>
  <si>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</si>
  <si>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</si>
  <si>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</si>
  <si>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</si>
  <si>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</si>
  <si>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</si>
  <si>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</si>
  <si>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</si>
  <si>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</si>
  <si>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</si>
  <si>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</si>
  <si>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</si>
  <si>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</si>
  <si>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</si>
  <si>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</si>
  <si>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</si>
  <si>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</si>
  <si>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</si>
  <si>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</si>
  <si>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</si>
  <si>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</si>
  <si>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</si>
  <si>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</si>
  <si>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</si>
  <si>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</si>
  <si>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</si>
  <si>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</si>
  <si>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</si>
  <si>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</si>
  <si>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</si>
  <si>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</si>
  <si>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</si>
  <si>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</si>
  <si>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</si>
  <si>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</si>
  <si>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</si>
  <si>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</si>
  <si>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</si>
  <si>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</si>
  <si>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</si>
  <si>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</si>
  <si>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</si>
  <si>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</si>
  <si>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</si>
  <si>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</si>
  <si>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</si>
  <si>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</si>
  <si>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</si>
  <si>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</si>
  <si>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</si>
  <si>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</si>
  <si>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</si>
  <si>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</si>
  <si>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</si>
  <si>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</si>
  <si>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</si>
  <si>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</si>
  <si>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</si>
  <si>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</si>
  <si>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</si>
  <si>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</si>
  <si>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</si>
  <si>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</si>
  <si>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</si>
  <si>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</si>
  <si>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</si>
  <si>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</si>
  <si>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</si>
  <si>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</si>
  <si>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</si>
  <si>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</si>
  <si>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</si>
  <si>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</si>
  <si>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</si>
  <si>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</si>
  <si>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</si>
  <si>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</si>
  <si>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</si>
  <si>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</si>
  <si>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</si>
  <si>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</si>
  <si>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</si>
  <si>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</si>
  <si>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</si>
  <si>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</si>
  <si>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</si>
  <si>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</si>
  <si>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</si>
  <si>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</si>
  <si>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</si>
  <si>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</si>
  <si>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</si>
  <si>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</si>
  <si>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</si>
  <si>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</si>
  <si>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</si>
  <si>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</si>
  <si>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</si>
  <si>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</si>
  <si>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</si>
  <si>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</si>
  <si>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</si>
  <si>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</si>
  <si>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</si>
  <si>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</si>
  <si>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</si>
  <si>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</si>
  <si>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</si>
  <si>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</si>
  <si>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</si>
  <si>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</si>
  <si>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</si>
  <si>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</si>
  <si>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</si>
  <si>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</si>
  <si>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</si>
  <si>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</si>
  <si>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</si>
  <si>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</si>
  <si>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</si>
  <si>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</si>
  <si>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</si>
  <si>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</si>
  <si>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</si>
  <si>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</si>
  <si>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</si>
  <si>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</si>
  <si>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</si>
  <si>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</si>
  <si>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</si>
  <si>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</si>
  <si>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</si>
  <si>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</si>
  <si>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</si>
  <si>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</si>
  <si>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</si>
  <si>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</si>
  <si>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</si>
  <si>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</si>
  <si>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</si>
  <si>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</si>
  <si>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</si>
  <si>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</si>
  <si>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</si>
  <si>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</si>
  <si>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</si>
  <si>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</si>
  <si>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</si>
  <si>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</si>
  <si>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</si>
  <si>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</si>
  <si>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</si>
  <si>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</si>
  <si>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</si>
  <si>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</si>
  <si>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</si>
  <si>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</si>
  <si>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</si>
  <si>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</si>
  <si>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</si>
  <si>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</si>
  <si>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</si>
  <si>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</si>
  <si>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</si>
  <si>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</si>
  <si>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</si>
  <si>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</si>
  <si>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</si>
  <si>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</si>
  <si>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</si>
  <si>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</si>
  <si>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</si>
  <si>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</si>
  <si>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</si>
  <si>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</si>
  <si>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</si>
  <si>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</si>
  <si>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</si>
  <si>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</si>
  <si>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</si>
  <si>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</si>
  <si>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</si>
  <si>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</si>
  <si>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</si>
  <si>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</si>
  <si>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</si>
  <si>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</si>
  <si>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</si>
  <si>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</si>
  <si>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</si>
  <si>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</si>
  <si>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</si>
  <si>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</si>
  <si>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</si>
  <si>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</si>
  <si>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</si>
  <si>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</si>
  <si>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</si>
  <si>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</si>
  <si>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</si>
  <si>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</si>
  <si>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</si>
  <si>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</si>
  <si>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</si>
  <si>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</si>
  <si>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</si>
  <si>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</si>
  <si>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</si>
  <si>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</si>
  <si>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</si>
  <si>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</si>
  <si>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</si>
  <si>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</si>
  <si>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</si>
  <si>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</si>
  <si>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</si>
  <si>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</si>
  <si>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</si>
  <si>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</si>
  <si>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</si>
  <si>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</si>
  <si>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</si>
  <si>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</si>
  <si>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</si>
  <si>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</si>
  <si>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</si>
  <si>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</si>
  <si>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</si>
  <si>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</si>
  <si>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</si>
  <si>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</si>
  <si>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</si>
  <si>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</si>
  <si>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</si>
  <si>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</si>
  <si>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</si>
  <si>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</si>
  <si>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</si>
  <si>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</si>
  <si>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</si>
  <si>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</si>
  <si>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</si>
  <si>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</si>
  <si>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</si>
  <si>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</si>
  <si>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</si>
  <si>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</si>
  <si>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</si>
  <si>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</si>
  <si>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</si>
  <si>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</si>
  <si>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</si>
  <si>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</si>
  <si>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</si>
  <si>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</si>
  <si>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</si>
  <si>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</si>
  <si>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</si>
  <si>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</si>
  <si>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</si>
  <si>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</si>
  <si>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</si>
  <si>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</si>
  <si>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</si>
  <si>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</si>
  <si>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</si>
  <si>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</si>
  <si>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</si>
  <si>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</si>
  <si>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</si>
  <si>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</si>
  <si>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</si>
  <si>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</si>
  <si>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</si>
  <si>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</si>
  <si>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</si>
  <si>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</si>
  <si>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</si>
  <si>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</si>
  <si>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</si>
  <si>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</si>
  <si>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</si>
  <si>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</si>
  <si>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</si>
  <si>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</si>
  <si>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</si>
  <si>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</si>
  <si>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</si>
  <si>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</si>
  <si>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</si>
  <si>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</si>
  <si>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</si>
  <si>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</si>
  <si>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</si>
  <si>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</si>
  <si>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</si>
  <si>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</si>
  <si>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</si>
  <si>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</si>
  <si>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</si>
  <si>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</si>
  <si>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</si>
  <si>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</si>
  <si>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</si>
  <si>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</si>
  <si>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</si>
  <si>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</si>
  <si>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</si>
  <si>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</si>
  <si>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</si>
  <si>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</si>
  <si>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</si>
  <si>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</si>
  <si>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</si>
  <si>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</si>
  <si>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</si>
  <si>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</si>
  <si>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</si>
  <si>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</si>
  <si>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</si>
  <si>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</si>
  <si>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</si>
  <si>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</si>
  <si>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</si>
  <si>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</si>
  <si>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</si>
  <si>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</si>
  <si>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</si>
  <si>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</si>
  <si>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</si>
  <si>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</si>
  <si>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</si>
  <si>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</si>
  <si>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</si>
  <si>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</si>
  <si>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</si>
  <si>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</si>
  <si>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</si>
  <si>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</si>
  <si>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</si>
  <si>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</si>
  <si>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</si>
  <si>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</si>
  <si>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</si>
  <si>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</si>
  <si>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</si>
  <si>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</si>
  <si>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</si>
  <si>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</si>
  <si>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</si>
  <si>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</si>
  <si>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</si>
  <si>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</si>
  <si>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</si>
  <si>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</si>
  <si>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</si>
  <si>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</si>
  <si>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</si>
  <si>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</si>
  <si>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</si>
  <si>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</si>
  <si>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</si>
  <si>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</si>
  <si>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</si>
  <si>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</si>
  <si>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</si>
  <si>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</si>
  <si>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</si>
  <si>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</si>
  <si>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</si>
  <si>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</si>
  <si>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</si>
  <si>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</si>
  <si>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</si>
  <si>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</si>
  <si>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</si>
  <si>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</si>
  <si>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</si>
  <si>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</si>
  <si>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</si>
  <si>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</si>
  <si>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</si>
  <si>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</si>
  <si>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</si>
  <si>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</si>
  <si>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</si>
  <si>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</si>
  <si>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</si>
  <si>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</si>
  <si>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</si>
  <si>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</si>
  <si>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</si>
  <si>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</si>
  <si>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</si>
  <si>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</si>
  <si>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</si>
  <si>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</si>
  <si>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</si>
  <si>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</si>
  <si>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</si>
  <si>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</si>
  <si>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</si>
  <si>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</si>
  <si>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</si>
  <si>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</si>
  <si>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</si>
  <si>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</si>
  <si>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</si>
  <si>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</si>
  <si>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</si>
  <si>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</si>
  <si>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</si>
  <si>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</si>
  <si>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</si>
  <si>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</si>
  <si>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</si>
  <si>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</si>
  <si>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</si>
  <si>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</si>
  <si>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</si>
  <si>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</si>
  <si>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</si>
  <si>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</si>
  <si>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</si>
  <si>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</si>
  <si>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</si>
  <si>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</si>
  <si>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</si>
  <si>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</si>
  <si>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</si>
  <si>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</si>
  <si>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</si>
  <si>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</si>
  <si>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</si>
  <si>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</si>
  <si>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</si>
  <si>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</si>
  <si>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</si>
  <si>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</si>
  <si>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</si>
  <si>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</si>
  <si>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</si>
  <si>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</si>
  <si>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</si>
  <si>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</si>
  <si>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</si>
  <si>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</si>
  <si>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</si>
  <si>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</si>
  <si>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</si>
  <si>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</si>
  <si>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</si>
  <si>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</si>
  <si>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</si>
  <si>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</si>
  <si>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</si>
  <si>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</si>
  <si>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</si>
  <si>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</si>
  <si>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</si>
  <si>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</si>
  <si>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</si>
  <si>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</si>
  <si>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</si>
  <si>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</si>
  <si>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</si>
  <si>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</si>
  <si>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</si>
  <si>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</si>
  <si>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</si>
  <si>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</si>
  <si>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</si>
  <si>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</si>
  <si>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</si>
  <si>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</si>
  <si>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</si>
  <si>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</si>
  <si>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</si>
  <si>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</si>
  <si>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</si>
  <si>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</si>
  <si>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</si>
  <si>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</si>
  <si>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</si>
  <si>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</si>
  <si>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</si>
  <si>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</si>
  <si>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</si>
  <si>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</si>
  <si>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</si>
  <si>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</si>
  <si>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</si>
  <si>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</si>
  <si>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</si>
  <si>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</si>
  <si>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</si>
  <si>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</si>
  <si>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</si>
  <si>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</si>
  <si>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</si>
  <si>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</si>
  <si>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</si>
  <si>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</si>
  <si>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</si>
  <si>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</si>
  <si>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</si>
  <si>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</si>
  <si>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</si>
  <si>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</si>
  <si>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</si>
  <si>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</si>
  <si>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</si>
  <si>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</si>
  <si>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</si>
  <si>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</si>
  <si>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</si>
  <si>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</si>
  <si>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</si>
  <si>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</si>
  <si>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</si>
  <si>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</si>
  <si>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</si>
  <si>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</si>
  <si>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</si>
  <si>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</si>
  <si>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</si>
  <si>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</si>
  <si>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</si>
  <si>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</si>
  <si>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</si>
  <si>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</si>
  <si>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</si>
  <si>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</si>
  <si>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</si>
  <si>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</si>
  <si>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</si>
  <si>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</si>
  <si>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</si>
  <si>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</si>
  <si>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</si>
  <si>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</si>
  <si>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</si>
  <si>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</si>
  <si>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</si>
  <si>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</si>
  <si>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</si>
  <si>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</si>
  <si>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</si>
  <si>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</si>
  <si>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</si>
  <si>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</si>
  <si>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</si>
  <si>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</si>
  <si>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</si>
  <si>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</si>
  <si>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</si>
  <si>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</si>
  <si>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</si>
  <si>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</si>
  <si>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</si>
  <si>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</si>
  <si>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</si>
  <si>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</si>
  <si>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</si>
  <si>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</si>
  <si>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</si>
  <si>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</si>
  <si>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</si>
  <si>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</si>
  <si>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</si>
  <si>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</si>
  <si>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</si>
  <si>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</si>
  <si>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</si>
  <si>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</si>
  <si>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</si>
  <si>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</si>
  <si>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</si>
  <si>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</si>
  <si>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</si>
  <si>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</si>
  <si>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</si>
  <si>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</si>
  <si>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</si>
  <si>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</si>
  <si>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</si>
  <si>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</si>
  <si>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</si>
  <si>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</si>
  <si>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</si>
  <si>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</si>
  <si>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</si>
  <si>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</si>
  <si>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</si>
  <si>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</si>
  <si>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</si>
  <si>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</si>
  <si>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</si>
  <si>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</si>
  <si>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</si>
  <si>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</si>
  <si>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</si>
  <si>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</si>
  <si>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</si>
  <si>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</si>
  <si>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</si>
  <si>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</si>
  <si>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</si>
  <si>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</si>
  <si>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</si>
  <si>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</si>
  <si>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</si>
  <si>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</si>
  <si>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</si>
  <si>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</si>
  <si>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</si>
  <si>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</si>
  <si>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</si>
  <si>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</si>
  <si>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</si>
  <si>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</si>
  <si>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</si>
  <si>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</si>
  <si>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</si>
  <si>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</si>
  <si>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</si>
  <si>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</si>
  <si>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</si>
  <si>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</si>
  <si>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</si>
  <si>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</si>
  <si>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</si>
  <si>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</si>
  <si>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</si>
  <si>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</si>
  <si>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</si>
  <si>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</si>
  <si>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</si>
  <si>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</si>
  <si>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</si>
  <si>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</si>
  <si>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</si>
  <si>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</si>
  <si>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</si>
  <si>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</si>
  <si>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</si>
  <si>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</si>
  <si>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</si>
  <si>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</si>
  <si>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</si>
  <si>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</si>
  <si>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</si>
  <si>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</si>
  <si>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</si>
  <si>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</si>
  <si>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</si>
  <si>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</si>
  <si>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</si>
  <si>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</si>
  <si>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</si>
  <si>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</si>
  <si>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</si>
  <si>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</si>
  <si>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</si>
  <si>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</si>
  <si>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</si>
  <si>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</si>
  <si>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</si>
  <si>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</si>
  <si>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</si>
  <si>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</si>
  <si>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</si>
  <si>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</si>
  <si>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</si>
  <si>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</si>
  <si>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</si>
  <si>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</si>
  <si>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</si>
  <si>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</si>
  <si>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</si>
  <si>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</si>
  <si>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</si>
  <si>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</si>
  <si>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</si>
  <si>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</si>
  <si>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</si>
  <si>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</si>
  <si>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</si>
  <si>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</si>
  <si>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</si>
  <si>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</si>
  <si>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</si>
  <si>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</si>
  <si>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</si>
  <si>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</si>
  <si>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</si>
  <si>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</si>
  <si>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</si>
  <si>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</si>
  <si>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</si>
  <si>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</si>
  <si>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</si>
  <si>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</si>
  <si>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</si>
  <si>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</si>
  <si>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</si>
  <si>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</si>
  <si>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</si>
  <si>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</si>
  <si>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</si>
  <si>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</si>
  <si>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</si>
  <si>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</si>
  <si>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</si>
  <si>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</si>
  <si>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</si>
  <si>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</si>
  <si>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</si>
  <si>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</si>
  <si>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</si>
  <si>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</si>
  <si>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</si>
  <si>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</si>
  <si>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</si>
  <si>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</si>
  <si>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</si>
  <si>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</si>
  <si>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</si>
  <si>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</si>
  <si>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</si>
  <si>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</si>
  <si>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</si>
  <si>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</si>
  <si>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</si>
  <si>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</si>
  <si>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</si>
  <si>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</si>
  <si>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</si>
  <si>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</si>
  <si>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</si>
  <si>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</si>
  <si>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</si>
  <si>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</si>
  <si>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</si>
  <si>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</si>
  <si>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</si>
  <si>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</si>
  <si>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</si>
  <si>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</si>
  <si>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</si>
  <si>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</si>
  <si>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</si>
  <si>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</si>
  <si>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</si>
  <si>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</si>
  <si>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</si>
  <si>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</si>
  <si>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</si>
  <si>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</si>
  <si>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</si>
  <si>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</si>
  <si>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</si>
  <si>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</si>
  <si>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</si>
  <si>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</si>
  <si>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</si>
  <si>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</si>
  <si>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</si>
  <si>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</si>
  <si>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</si>
  <si>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</si>
  <si>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</si>
  <si>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</si>
  <si>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</si>
  <si>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</si>
  <si>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</si>
  <si>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</si>
  <si>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</si>
  <si>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</si>
  <si>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</si>
  <si>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</si>
  <si>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</si>
  <si>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</si>
  <si>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</si>
  <si>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</si>
  <si>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</si>
  <si>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</si>
  <si>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</si>
  <si>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</si>
  <si>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</si>
  <si>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</si>
  <si>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</si>
  <si>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</si>
  <si>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</si>
  <si>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</si>
  <si>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</si>
  <si>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</si>
  <si>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</si>
  <si>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</si>
  <si>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</si>
  <si>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</si>
  <si>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</si>
  <si>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</si>
  <si>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</si>
  <si>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</si>
  <si>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</si>
  <si>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</si>
  <si>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</si>
  <si>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</si>
  <si>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</si>
  <si>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</si>
  <si>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</si>
  <si>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</si>
  <si>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</si>
  <si>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</si>
  <si>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</si>
  <si>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</si>
  <si>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</si>
  <si>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</si>
  <si>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</si>
  <si>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</si>
  <si>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</si>
  <si>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</si>
  <si>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</si>
  <si>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</si>
  <si>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</si>
  <si>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</si>
  <si>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</si>
  <si>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</si>
  <si>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</si>
  <si>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</si>
  <si>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</si>
  <si>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</si>
  <si>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</si>
  <si>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</si>
  <si>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</si>
  <si>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</si>
  <si>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</si>
  <si>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</si>
  <si>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</si>
  <si>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</si>
  <si>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</si>
  <si>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</si>
  <si>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</si>
  <si>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</si>
  <si>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</si>
  <si>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</si>
  <si>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</si>
  <si>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</si>
  <si>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</si>
  <si>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</si>
  <si>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</si>
  <si>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</si>
  <si>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</si>
  <si>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</si>
  <si>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</si>
  <si>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</si>
  <si>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</si>
  <si>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</si>
  <si>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</si>
  <si>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</si>
  <si>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</si>
  <si>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</si>
  <si>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</si>
  <si>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</si>
  <si>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</si>
  <si>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</si>
  <si>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</si>
  <si>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</si>
  <si>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</si>
  <si>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</si>
  <si>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</si>
  <si>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</si>
  <si>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</si>
  <si>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</si>
  <si>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</si>
  <si>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</si>
  <si>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</si>
  <si>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</si>
  <si>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</si>
  <si>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</si>
  <si>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</si>
  <si>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</si>
  <si>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</si>
  <si>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</si>
  <si>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</si>
  <si>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</si>
  <si>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</si>
  <si>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</si>
  <si>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</si>
  <si>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</si>
  <si>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</si>
  <si>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</si>
  <si>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</si>
  <si>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</si>
  <si>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</si>
  <si>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</si>
  <si>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</si>
  <si>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</si>
  <si>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</si>
  <si>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</si>
  <si>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</si>
  <si>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</si>
  <si>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</si>
  <si>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</si>
  <si>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</si>
  <si>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</si>
  <si>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</si>
  <si>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</si>
  <si>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</si>
  <si>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</si>
  <si>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</si>
  <si>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</si>
  <si>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</si>
  <si>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</si>
  <si>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</si>
  <si>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</si>
  <si>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</si>
  <si>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</si>
  <si>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</si>
  <si>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</si>
  <si>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</si>
  <si>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</si>
  <si>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</si>
  <si>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</si>
  <si>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</si>
  <si>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</si>
  <si>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</si>
  <si>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</si>
  <si>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</si>
  <si>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</si>
  <si>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</si>
  <si>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</si>
  <si>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</si>
  <si>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</si>
  <si>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</si>
  <si>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</si>
  <si>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</si>
  <si>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</si>
  <si>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</si>
  <si>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</si>
  <si>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</si>
  <si>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</si>
  <si>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</si>
  <si>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</si>
  <si>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</si>
  <si>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</si>
  <si>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</si>
  <si>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</si>
  <si>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</si>
  <si>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</si>
  <si>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</si>
  <si>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</si>
  <si>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</si>
  <si>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</si>
  <si>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</si>
  <si>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</si>
  <si>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</si>
  <si>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</si>
  <si>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</si>
  <si>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</si>
  <si>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</si>
  <si>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</si>
  <si>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</si>
  <si>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</si>
  <si>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</si>
  <si>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</si>
  <si>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</si>
  <si>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</si>
  <si>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</si>
  <si>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</si>
  <si>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</si>
  <si>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</si>
  <si>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</si>
  <si>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</si>
  <si>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</si>
  <si>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</si>
  <si>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</si>
  <si>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</si>
  <si>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</si>
  <si>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</si>
  <si>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</si>
  <si>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</si>
  <si>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</si>
  <si>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</si>
  <si>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</si>
  <si>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</si>
  <si>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</si>
  <si>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</si>
  <si>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</si>
  <si>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</si>
  <si>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</si>
  <si>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</si>
  <si>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</si>
  <si>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</si>
  <si>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</si>
  <si>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</si>
  <si>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</si>
  <si>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</si>
  <si>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</si>
  <si>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</si>
  <si>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</si>
  <si>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</si>
  <si>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</si>
  <si>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</si>
  <si>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</si>
  <si>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</si>
  <si>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</si>
  <si>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</si>
  <si>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</si>
  <si>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</si>
  <si>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</si>
  <si>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</si>
  <si>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</si>
  <si>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</si>
  <si>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</si>
  <si>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</si>
  <si>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</si>
  <si>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</si>
  <si>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</si>
  <si>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</si>
  <si>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</si>
  <si>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</si>
  <si>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</si>
  <si>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</si>
  <si>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</si>
  <si>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</si>
  <si>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</si>
  <si>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</si>
  <si>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</si>
  <si>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</si>
  <si>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</si>
  <si>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</si>
  <si>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</si>
  <si>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</si>
  <si>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</si>
  <si>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</si>
  <si>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</si>
  <si>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</si>
  <si>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</si>
  <si>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</si>
  <si>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</si>
  <si>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</si>
  <si>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</si>
  <si>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</si>
  <si>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</si>
  <si>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</si>
  <si>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</si>
  <si>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</si>
  <si>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</si>
  <si>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</si>
  <si>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</si>
  <si>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</si>
  <si>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</si>
  <si>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</si>
  <si>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</si>
  <si>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</si>
  <si>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</si>
  <si>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</si>
  <si>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</si>
  <si>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</si>
  <si>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</si>
  <si>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</si>
  <si>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</si>
  <si>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</si>
  <si>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</si>
  <si>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</si>
  <si>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</si>
  <si>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</si>
  <si>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</si>
  <si>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</si>
  <si>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</si>
  <si>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</si>
  <si>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</si>
  <si>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</si>
  <si>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</si>
  <si>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</si>
  <si>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</si>
  <si>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</si>
  <si>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</si>
  <si>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</si>
  <si>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</si>
  <si>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</si>
  <si>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</si>
  <si>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</si>
  <si>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</si>
  <si>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</si>
  <si>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</si>
  <si>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</si>
  <si>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</si>
  <si>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</si>
  <si>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</si>
  <si>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</si>
  <si>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</si>
  <si>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</si>
  <si>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</si>
  <si>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</si>
  <si>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</si>
  <si>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</si>
  <si>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</si>
  <si>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</si>
  <si>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</si>
  <si>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</si>
  <si>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</si>
  <si>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</si>
  <si>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</si>
  <si>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</si>
  <si>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</si>
  <si>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</si>
  <si>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</si>
  <si>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</si>
  <si>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</si>
  <si>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</si>
  <si>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</si>
  <si>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</si>
  <si>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</si>
  <si>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</si>
  <si>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</si>
  <si>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</si>
  <si>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</si>
  <si>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</si>
  <si>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</si>
  <si>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</si>
  <si>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</si>
  <si>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</si>
  <si>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</si>
  <si>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</si>
  <si>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</si>
  <si>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</si>
  <si>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</si>
  <si>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</si>
  <si>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</si>
  <si>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</si>
  <si>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</si>
  <si>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</si>
  <si>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</si>
  <si>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</si>
  <si>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</si>
  <si>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</si>
  <si>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</si>
  <si>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</si>
  <si>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</si>
  <si>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</si>
  <si>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</si>
  <si>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</si>
  <si>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</si>
  <si>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</si>
  <si>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</si>
  <si>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</si>
  <si>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</si>
  <si>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</si>
  <si>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</si>
  <si>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</si>
  <si>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</si>
  <si>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</si>
  <si>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</si>
  <si>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</si>
  <si>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</si>
  <si>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</si>
  <si>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</si>
  <si>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</si>
  <si>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</si>
  <si>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</si>
  <si>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</si>
  <si>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</si>
  <si>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</si>
  <si>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</si>
  <si>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</si>
  <si>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</si>
  <si>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</si>
  <si>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</si>
  <si>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</si>
  <si>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</si>
  <si>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</si>
  <si>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</si>
  <si>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</si>
  <si>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</si>
  <si>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</si>
  <si>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</si>
  <si>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</si>
  <si>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</si>
  <si>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</si>
  <si>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</si>
  <si>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</si>
  <si>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</si>
  <si>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</si>
  <si>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</si>
  <si>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</si>
  <si>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</si>
  <si>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</si>
  <si>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</si>
  <si>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</si>
  <si>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</si>
  <si>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</si>
  <si>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</si>
  <si>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</si>
  <si>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</si>
  <si>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</si>
  <si>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</si>
  <si>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</si>
  <si>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</si>
  <si>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</si>
  <si>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</si>
  <si>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</si>
  <si>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</si>
  <si>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</si>
  <si>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</si>
  <si>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</si>
  <si>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</si>
  <si>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</si>
  <si>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</si>
  <si>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</si>
  <si>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</si>
  <si>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</si>
  <si>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</si>
  <si>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</si>
  <si>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</si>
  <si>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</si>
  <si>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</si>
  <si>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</si>
  <si>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</si>
  <si>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</si>
  <si>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</si>
  <si>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</si>
  <si>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</si>
  <si>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</si>
  <si>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</si>
  <si>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</si>
  <si>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</si>
  <si>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</si>
  <si>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</si>
  <si>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</si>
  <si>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</si>
  <si>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</si>
  <si>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</si>
  <si>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</si>
  <si>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</si>
  <si>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</si>
  <si>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</si>
  <si>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</si>
  <si>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</si>
  <si>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</si>
  <si>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</si>
  <si>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</si>
  <si>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</si>
  <si>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</si>
  <si>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</si>
  <si>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</si>
  <si>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</si>
  <si>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</si>
  <si>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</si>
  <si>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</si>
  <si>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</si>
  <si>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</si>
  <si>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</si>
  <si>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</si>
  <si>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</si>
  <si>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</si>
  <si>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</si>
  <si>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</si>
  <si>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</si>
  <si>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</si>
  <si>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</si>
  <si>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</si>
  <si>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</si>
  <si>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</si>
  <si>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</si>
  <si>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</si>
  <si>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</si>
  <si>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</si>
  <si>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</si>
  <si>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</si>
  <si>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</si>
  <si>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</si>
  <si>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</si>
  <si>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</si>
  <si>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</si>
  <si>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</si>
  <si>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</si>
  <si>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</si>
  <si>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</si>
  <si>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</si>
  <si>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</si>
  <si>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</si>
  <si>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</si>
  <si>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</si>
  <si>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</si>
  <si>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</si>
  <si>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</si>
  <si>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</si>
  <si>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</si>
  <si>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</si>
  <si>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</si>
  <si>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</si>
  <si>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</si>
  <si>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</si>
  <si>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</si>
  <si>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</si>
  <si>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</si>
  <si>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</si>
  <si>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</si>
  <si>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</si>
  <si>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</si>
  <si>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</si>
  <si>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</si>
  <si>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</si>
  <si>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</si>
  <si>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</si>
  <si>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</si>
  <si>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</si>
  <si>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</si>
  <si>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</si>
  <si>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</si>
  <si>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</si>
  <si>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</si>
  <si>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</si>
  <si>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</si>
  <si>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</si>
  <si>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</si>
  <si>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</si>
  <si>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</si>
  <si>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</si>
  <si>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</si>
  <si>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</si>
  <si>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</si>
  <si>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</si>
  <si>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</si>
  <si>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</si>
  <si>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</si>
  <si>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</si>
  <si>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</si>
  <si>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</si>
  <si>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</si>
  <si>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</si>
  <si>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</si>
  <si>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</si>
  <si>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</si>
  <si>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</si>
  <si>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</si>
  <si>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</si>
  <si>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</si>
  <si>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</si>
  <si>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</si>
  <si>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</si>
  <si>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</si>
  <si>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</si>
  <si>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</si>
  <si>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</si>
  <si>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</si>
  <si>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</si>
  <si>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</si>
  <si>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</si>
  <si>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</si>
  <si>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</si>
  <si>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</si>
  <si>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</si>
  <si>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</si>
  <si>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</si>
  <si>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</si>
  <si>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</si>
  <si>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</si>
  <si>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</si>
  <si>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</si>
  <si>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</si>
  <si>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</si>
  <si>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</si>
  <si>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</si>
  <si>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</si>
  <si>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</si>
  <si>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</si>
  <si>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</si>
  <si>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</si>
  <si>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</si>
  <si>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</si>
  <si>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</si>
  <si>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</si>
  <si>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</si>
  <si>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</si>
  <si>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</si>
  <si>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</si>
  <si>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</si>
  <si>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</si>
  <si>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</si>
  <si>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</si>
  <si>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</si>
  <si>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</si>
  <si>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</si>
  <si>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</si>
  <si>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</si>
  <si>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</si>
  <si>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</si>
  <si>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</si>
  <si>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</si>
  <si>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</si>
  <si>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</si>
  <si>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</si>
  <si>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</si>
  <si>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</si>
  <si>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</si>
  <si>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</si>
  <si>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</si>
  <si>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</si>
  <si>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</si>
  <si>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</si>
  <si>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</si>
  <si>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</si>
  <si>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</si>
  <si>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</si>
  <si>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</si>
  <si>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</si>
  <si>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</si>
  <si>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</si>
  <si>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</si>
  <si>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</si>
  <si>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</si>
  <si>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</si>
  <si>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</si>
  <si>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</si>
  <si>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</si>
  <si>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</si>
  <si>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</si>
  <si>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</si>
  <si>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</si>
  <si>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</si>
  <si>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</si>
  <si>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</si>
  <si>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</si>
  <si>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</si>
  <si>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</si>
  <si>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</si>
  <si>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</si>
  <si>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</si>
  <si>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</si>
  <si>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</si>
  <si>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</si>
  <si>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</si>
  <si>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</si>
  <si>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</si>
  <si>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</si>
  <si>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</si>
  <si>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</si>
  <si>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</si>
  <si>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</si>
  <si>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</si>
  <si>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</si>
  <si>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</si>
  <si>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</si>
  <si>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</si>
  <si>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</si>
  <si>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</si>
  <si>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</si>
  <si>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</si>
  <si>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</si>
  <si>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</si>
  <si>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</si>
  <si>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</si>
  <si>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</si>
  <si>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</si>
  <si>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</si>
  <si>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</si>
  <si>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</si>
  <si>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</si>
  <si>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</si>
  <si>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</si>
  <si>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</si>
  <si>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</si>
  <si>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</si>
  <si>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</si>
  <si>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</si>
  <si>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</si>
  <si>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</si>
  <si>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</si>
  <si>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</si>
  <si>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</si>
  <si>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</si>
  <si>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</si>
  <si>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</si>
  <si>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</si>
  <si>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</si>
  <si>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</si>
  <si>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</si>
  <si>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</si>
  <si>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</si>
  <si>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</si>
  <si>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</si>
  <si>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</si>
  <si>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</si>
  <si>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</si>
  <si>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</si>
  <si>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</si>
  <si>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</si>
  <si>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</si>
  <si>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</si>
  <si>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</si>
  <si>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</si>
  <si>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</si>
  <si>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</si>
  <si>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</si>
  <si>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</si>
  <si>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</si>
  <si>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</si>
  <si>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</si>
  <si>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</si>
  <si>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</si>
  <si>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</si>
  <si>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</si>
  <si>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</si>
  <si>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</si>
  <si>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</si>
  <si>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</si>
  <si>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</si>
  <si>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</si>
  <si>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</si>
  <si>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</si>
  <si>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</si>
  <si>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</si>
  <si>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</si>
  <si>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</si>
  <si>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</si>
  <si>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</si>
  <si>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</si>
  <si>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</si>
  <si>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</si>
  <si>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</si>
  <si>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</si>
  <si>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</si>
  <si>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</si>
  <si>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</si>
  <si>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</si>
  <si>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</si>
  <si>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</si>
  <si>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</si>
  <si>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</si>
  <si>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</si>
  <si>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</si>
  <si>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</si>
  <si>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</si>
  <si>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</si>
  <si>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</si>
  <si>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</si>
  <si>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</si>
  <si>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</si>
  <si>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</si>
  <si>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</si>
  <si>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</si>
  <si>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</si>
  <si>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</si>
  <si>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</si>
  <si>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</si>
  <si>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</si>
  <si>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</si>
  <si>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</si>
  <si>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</si>
  <si>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</si>
  <si>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</si>
  <si>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</si>
  <si>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</si>
  <si>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</si>
  <si>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</si>
  <si>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</si>
  <si>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</si>
  <si>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</si>
  <si>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</si>
  <si>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</si>
  <si>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</si>
  <si>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</si>
  <si>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</si>
  <si>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</si>
  <si>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</si>
  <si>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</si>
  <si>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</si>
  <si>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</si>
  <si>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</si>
  <si>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</si>
  <si>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</si>
  <si>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</si>
  <si>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</si>
  <si>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</si>
  <si>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</si>
  <si>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</si>
  <si>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</si>
  <si>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</si>
  <si>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</si>
  <si>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</si>
  <si>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</si>
  <si>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</si>
  <si>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</si>
  <si>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</si>
  <si>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</si>
  <si>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</si>
  <si>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</si>
  <si>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</si>
  <si>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</si>
  <si>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</si>
  <si>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</si>
  <si>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</si>
  <si>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</si>
  <si>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</si>
  <si>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</si>
  <si>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</si>
  <si>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</si>
  <si>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</si>
  <si>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</si>
  <si>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</si>
  <si>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</si>
  <si>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</si>
  <si>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</si>
  <si>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</si>
  <si>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</si>
  <si>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</si>
  <si>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</si>
  <si>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</si>
  <si>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</si>
  <si>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</si>
  <si>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</si>
  <si>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</si>
  <si>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</si>
  <si>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</si>
  <si>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</si>
  <si>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</si>
  <si>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</si>
  <si>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</si>
  <si>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</si>
  <si>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</si>
  <si>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</si>
  <si>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</si>
  <si>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</si>
  <si>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</si>
  <si>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</si>
  <si>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</si>
  <si>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</si>
  <si>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</si>
  <si>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</si>
  <si>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</si>
  <si>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</si>
  <si>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</si>
  <si>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</si>
  <si>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</si>
  <si>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</si>
  <si>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</si>
  <si>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</si>
  <si>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</si>
  <si>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</si>
  <si>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</si>
  <si>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</si>
  <si>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</si>
  <si>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</si>
  <si>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</si>
  <si>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</si>
  <si>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</si>
  <si>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</si>
  <si>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</si>
  <si>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</si>
  <si>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</si>
  <si>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</si>
  <si>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</si>
  <si>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</si>
  <si>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</si>
  <si>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</si>
  <si>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</si>
  <si>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</si>
  <si>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</si>
  <si>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</si>
  <si>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</si>
  <si>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</si>
  <si>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</si>
  <si>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</si>
  <si>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</si>
  <si>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</si>
  <si>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</si>
  <si>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</si>
  <si>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</si>
  <si>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</si>
  <si>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</si>
  <si>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</si>
  <si>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</si>
  <si>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</si>
  <si>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</si>
  <si>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</si>
  <si>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</si>
  <si>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</si>
  <si>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</si>
  <si>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</si>
  <si>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</si>
  <si>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</si>
  <si>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</si>
  <si>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</si>
  <si>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</si>
  <si>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</si>
  <si>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</si>
  <si>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</si>
  <si>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</si>
  <si>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</si>
  <si>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</si>
  <si>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</si>
  <si>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</si>
  <si>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</si>
  <si>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</si>
  <si>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</si>
  <si>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</si>
  <si>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</si>
  <si>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</si>
  <si>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</si>
  <si>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</si>
  <si>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</si>
  <si>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</si>
  <si>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</si>
  <si>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</si>
  <si>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</si>
  <si>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</si>
  <si>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</si>
  <si>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</si>
  <si>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</si>
  <si>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</si>
  <si>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</si>
  <si>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</si>
  <si>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</si>
  <si>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</si>
  <si>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</si>
  <si>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</si>
  <si>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</si>
  <si>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</si>
  <si>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</si>
  <si>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</si>
  <si>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</si>
  <si>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</si>
  <si>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</si>
  <si>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</si>
  <si>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</si>
  <si>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</si>
  <si>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</si>
  <si>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</si>
  <si>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</si>
  <si>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</si>
  <si>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</si>
  <si>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</si>
  <si>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</si>
  <si>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</si>
  <si>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</si>
  <si>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</si>
  <si>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</si>
  <si>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</si>
  <si>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</si>
  <si>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</si>
  <si>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</si>
  <si>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</si>
  <si>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</si>
  <si>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</si>
  <si>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</si>
  <si>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</si>
  <si>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</si>
  <si>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</si>
  <si>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</si>
  <si>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</si>
  <si>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</si>
  <si>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</si>
  <si>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</si>
  <si>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</si>
  <si>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</si>
  <si>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</si>
  <si>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</si>
  <si>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</si>
  <si>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</si>
  <si>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</si>
  <si>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</si>
  <si>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</si>
  <si>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</si>
  <si>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</si>
  <si>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</si>
  <si>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</si>
  <si>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</si>
  <si>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</si>
  <si>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</si>
  <si>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</si>
  <si>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</si>
  <si>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</si>
  <si>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</si>
  <si>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</si>
  <si>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</si>
  <si>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</si>
  <si>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</si>
  <si>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</si>
  <si>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</si>
  <si>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</si>
  <si>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</si>
  <si>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</si>
  <si>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</si>
  <si>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</si>
  <si>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</si>
  <si>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</si>
  <si>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</si>
  <si>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</si>
  <si>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</si>
  <si>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</si>
  <si>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</si>
  <si>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</si>
  <si>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</si>
  <si>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</si>
  <si>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</si>
  <si>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</si>
  <si>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</si>
  <si>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</si>
  <si>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</si>
  <si>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</si>
  <si>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</si>
  <si>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</si>
  <si>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</si>
  <si>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</si>
  <si>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</si>
  <si>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</si>
  <si>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</si>
  <si>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</si>
  <si>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</si>
  <si>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</si>
  <si>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</si>
  <si>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</si>
  <si>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</si>
  <si>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</si>
  <si>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</si>
  <si>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</si>
  <si>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</si>
  <si>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</si>
  <si>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</si>
  <si>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</si>
  <si>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</si>
  <si>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</si>
  <si>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</si>
  <si>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</si>
  <si>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</si>
  <si>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</si>
  <si>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</si>
  <si>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</si>
  <si>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</si>
  <si>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</si>
  <si>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</si>
  <si>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</si>
  <si>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</si>
  <si>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</si>
  <si>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</si>
  <si>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</si>
  <si>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</si>
  <si>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</si>
  <si>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</si>
  <si>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</si>
  <si>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</si>
  <si>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</si>
  <si>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</si>
  <si>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</si>
  <si>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</si>
  <si>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</si>
  <si>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</si>
  <si>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</si>
  <si>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</si>
  <si>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</si>
  <si>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</si>
  <si>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</si>
  <si>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</si>
  <si>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</si>
  <si>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</si>
  <si>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</si>
  <si>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</si>
  <si>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</si>
  <si>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</si>
  <si>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</si>
  <si>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</si>
  <si>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</si>
  <si>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</si>
  <si>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</si>
  <si>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</si>
  <si>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</si>
  <si>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</si>
  <si>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</si>
  <si>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</si>
  <si>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</si>
  <si>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</si>
  <si>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</si>
  <si>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</si>
  <si>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</si>
  <si>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</si>
  <si>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</si>
  <si>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</si>
  <si>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</si>
  <si>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</si>
  <si>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</si>
  <si>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</si>
  <si>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</si>
  <si>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</si>
  <si>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</si>
  <si>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</si>
  <si>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</si>
  <si>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</si>
  <si>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</si>
  <si>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</si>
  <si>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</si>
  <si>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</si>
  <si>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</si>
  <si>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</si>
  <si>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</si>
  <si>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</si>
  <si>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</si>
  <si>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</si>
  <si>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</si>
  <si>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</si>
  <si>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</si>
  <si>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</si>
  <si>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</si>
  <si>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</si>
  <si>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</si>
  <si>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</si>
  <si>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</si>
  <si>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</si>
  <si>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</si>
  <si>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</si>
  <si>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</si>
  <si>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</si>
  <si>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</si>
  <si>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</si>
  <si>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</si>
  <si>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</si>
  <si>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</si>
  <si>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</si>
  <si>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</si>
  <si>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</si>
  <si>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</si>
  <si>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</si>
  <si>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</si>
  <si>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</si>
  <si>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</si>
  <si>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</si>
  <si>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</si>
  <si>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</si>
  <si>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</si>
  <si>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</si>
  <si>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</si>
  <si>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</si>
  <si>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</si>
  <si>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</si>
  <si>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</si>
  <si>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</si>
  <si>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</si>
  <si>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</si>
  <si>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</si>
  <si>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</si>
  <si>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</si>
  <si>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</si>
  <si>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</si>
  <si>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</si>
  <si>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</si>
  <si>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</si>
  <si>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</si>
  <si>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</si>
  <si>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</si>
  <si>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</si>
  <si>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</si>
  <si>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</si>
  <si>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</si>
  <si>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</si>
  <si>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</si>
  <si>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</si>
  <si>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</si>
  <si>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</si>
  <si>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</si>
  <si>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</si>
  <si>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</si>
  <si>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</si>
  <si>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</si>
  <si>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</si>
  <si>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</si>
  <si>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</si>
  <si>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</si>
  <si>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</si>
  <si>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</si>
  <si>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</si>
  <si>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</si>
  <si>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</si>
  <si>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</si>
  <si>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</si>
  <si>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</si>
  <si>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</si>
  <si>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</si>
  <si>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</si>
  <si>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</si>
  <si>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</si>
  <si>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</si>
  <si>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</si>
  <si>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</si>
  <si>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</si>
  <si>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</si>
  <si>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</si>
  <si>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</si>
  <si>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</si>
  <si>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</si>
  <si>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</si>
  <si>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</si>
  <si>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</si>
  <si>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</si>
  <si>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</si>
  <si>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</si>
  <si>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</si>
  <si>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</si>
  <si>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</si>
  <si>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</si>
  <si>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</si>
  <si>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</si>
  <si>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</si>
  <si>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</si>
  <si>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</si>
  <si>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</si>
  <si>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</si>
  <si>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</si>
  <si>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</si>
  <si>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</si>
  <si>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</si>
  <si>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</si>
  <si>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</si>
  <si>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</si>
  <si>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</si>
  <si>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</si>
  <si>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</si>
  <si>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</si>
  <si>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</si>
  <si>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</si>
  <si>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</si>
  <si>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</si>
  <si>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</si>
  <si>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</si>
  <si>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</si>
  <si>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</si>
  <si>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</si>
  <si>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</si>
  <si>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</si>
  <si>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</si>
  <si>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</si>
  <si>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</si>
  <si>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</si>
  <si>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</si>
  <si>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</si>
  <si>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</si>
  <si>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</si>
  <si>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</si>
  <si>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</si>
  <si>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</si>
  <si>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</si>
  <si>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</si>
  <si>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</si>
  <si>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</si>
  <si>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</si>
  <si>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</si>
  <si>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</si>
  <si>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</si>
  <si>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</si>
  <si>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</si>
  <si>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</si>
  <si>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</si>
  <si>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</si>
  <si>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</si>
  <si>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</si>
  <si>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</si>
  <si>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</si>
  <si>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</si>
  <si>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</si>
  <si>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</si>
  <si>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</si>
  <si>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</si>
  <si>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</si>
  <si>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</si>
  <si>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</si>
  <si>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</si>
  <si>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</si>
  <si>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</si>
  <si>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</si>
  <si>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</si>
  <si>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</si>
  <si>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</si>
  <si>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</si>
  <si>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</si>
  <si>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</si>
  <si>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</si>
  <si>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</si>
  <si>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</si>
  <si>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</si>
  <si>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</si>
  <si>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</si>
  <si>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</si>
  <si>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</si>
  <si>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</si>
  <si>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</si>
  <si>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</si>
  <si>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</si>
  <si>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</si>
  <si>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</si>
  <si>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</si>
  <si>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</si>
  <si>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</si>
  <si>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</si>
  <si>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</si>
  <si>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</si>
  <si>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</si>
  <si>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</si>
  <si>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</si>
  <si>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</si>
  <si>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</si>
  <si>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</si>
  <si>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</si>
  <si>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</si>
  <si>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</si>
  <si>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</si>
  <si>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</si>
  <si>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</si>
  <si>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</si>
  <si>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</si>
  <si>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</si>
  <si>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</si>
  <si>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</si>
  <si>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</si>
  <si>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</si>
  <si>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</si>
  <si>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</si>
  <si>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</si>
  <si>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</si>
  <si>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</si>
  <si>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</si>
  <si>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</si>
  <si>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</si>
  <si>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</si>
  <si>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</si>
  <si>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</si>
  <si>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</si>
  <si>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</si>
  <si>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</si>
  <si>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</si>
  <si>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</si>
  <si>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</si>
  <si>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</si>
  <si>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</si>
  <si>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</si>
  <si>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</si>
  <si>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</si>
  <si>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</si>
  <si>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</si>
  <si>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</si>
  <si>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</si>
  <si>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</si>
  <si>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</si>
  <si>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</si>
  <si>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</si>
  <si>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</si>
  <si>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</si>
  <si>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</si>
  <si>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</si>
  <si>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</si>
  <si>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</si>
  <si>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</si>
  <si>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</si>
  <si>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</si>
  <si>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</si>
  <si>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</si>
  <si>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</si>
  <si>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</si>
  <si>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</si>
  <si>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</si>
  <si>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</si>
  <si>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</si>
  <si>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</si>
  <si>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</si>
  <si>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</si>
  <si>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</si>
  <si>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</si>
  <si>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</si>
  <si>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</si>
  <si>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</si>
  <si>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</si>
  <si>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</si>
  <si>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</si>
  <si>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</si>
  <si>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</si>
  <si>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</si>
  <si>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</si>
  <si>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</si>
  <si>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</si>
  <si>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</si>
  <si>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</si>
  <si>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</si>
  <si>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</si>
  <si>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</si>
  <si>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</si>
  <si>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</si>
  <si>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</si>
  <si>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</si>
  <si>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</si>
  <si>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</si>
  <si>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</si>
  <si>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</si>
  <si>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</si>
  <si>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</si>
  <si>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</si>
  <si>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</si>
  <si>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</si>
  <si>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</si>
  <si>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</si>
  <si>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</si>
  <si>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</si>
  <si>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</si>
  <si>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</si>
  <si>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</si>
  <si>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</si>
  <si>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</si>
  <si>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</si>
  <si>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</si>
  <si>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</si>
  <si>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</si>
  <si>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</si>
  <si>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</si>
  <si>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</si>
  <si>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</si>
  <si>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</si>
  <si>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</si>
  <si>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</si>
  <si>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</si>
  <si>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</si>
  <si>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</si>
  <si>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</si>
  <si>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</si>
  <si>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</si>
  <si>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</si>
  <si>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</si>
  <si>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</si>
  <si>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</si>
  <si>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</si>
  <si>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</si>
  <si>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</si>
  <si>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</si>
  <si>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</si>
  <si>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</si>
  <si>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</si>
  <si>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</si>
  <si>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</si>
  <si>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</si>
  <si>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</si>
  <si>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</si>
  <si>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</si>
  <si>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</si>
  <si>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</si>
  <si>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</si>
  <si>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</si>
  <si>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</si>
  <si>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</si>
  <si>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</si>
  <si>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</si>
  <si>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</si>
  <si>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</si>
  <si>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</si>
  <si>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</si>
  <si>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</si>
  <si>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</si>
  <si>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</si>
  <si>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</si>
  <si>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</si>
  <si>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</si>
  <si>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</si>
  <si>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</si>
  <si>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</si>
  <si>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</si>
  <si>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</si>
  <si>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</si>
  <si>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</si>
  <si>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</si>
  <si>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</si>
  <si>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</si>
  <si>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</si>
  <si>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</si>
  <si>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</si>
  <si>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</si>
  <si>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</si>
  <si>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</si>
  <si>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</si>
  <si>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</si>
  <si>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</si>
  <si>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</si>
  <si>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</si>
  <si>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</si>
  <si>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</si>
  <si>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</si>
  <si>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</si>
  <si>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</si>
  <si>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</si>
  <si>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</si>
  <si>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</si>
  <si>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</si>
  <si>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</si>
  <si>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</si>
  <si>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</si>
  <si>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</si>
  <si>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</si>
  <si>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</si>
  <si>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</si>
  <si>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</si>
  <si>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</si>
  <si>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</si>
  <si>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</si>
  <si>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</si>
  <si>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</si>
  <si>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</si>
  <si>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</si>
  <si>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</si>
  <si>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</si>
  <si>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</si>
  <si>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</si>
  <si>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</si>
  <si>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</si>
  <si>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</si>
  <si>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</si>
  <si>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</si>
  <si>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</si>
  <si>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</si>
  <si>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</si>
  <si>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</si>
  <si>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</si>
  <si>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</si>
  <si>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</si>
  <si>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</si>
  <si>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</si>
  <si>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</si>
  <si>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</si>
  <si>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</si>
  <si>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</si>
  <si>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</si>
  <si>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</si>
  <si>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</si>
  <si>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</si>
  <si>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</si>
  <si>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</si>
  <si>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</si>
  <si>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</si>
  <si>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</si>
  <si>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</si>
  <si>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</si>
  <si>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</si>
  <si>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</si>
  <si>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</si>
  <si>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</si>
  <si>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</si>
  <si>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</si>
  <si>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</si>
  <si>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</si>
  <si>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</si>
  <si>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</si>
  <si>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</si>
  <si>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</si>
  <si>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</si>
  <si>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</si>
  <si>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</si>
  <si>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</si>
  <si>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</si>
  <si>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</si>
  <si>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</si>
  <si>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</si>
  <si>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</si>
  <si>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</si>
  <si>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</si>
  <si>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</si>
  <si>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</si>
  <si>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</si>
  <si>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</si>
  <si>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</si>
  <si>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</si>
  <si>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</si>
  <si>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</si>
  <si>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</si>
  <si>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</si>
  <si>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</si>
  <si>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</si>
  <si>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</si>
  <si>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</si>
  <si>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</si>
  <si>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</si>
  <si>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</si>
  <si>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</si>
  <si>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</si>
  <si>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</si>
  <si>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</si>
  <si>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</si>
  <si>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</si>
  <si>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</si>
  <si>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</si>
  <si>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</si>
  <si>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</si>
  <si>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</si>
  <si>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</si>
  <si>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</si>
  <si>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</si>
  <si>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</si>
  <si>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</si>
  <si>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</si>
  <si>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</si>
  <si>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</si>
  <si>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</si>
  <si>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</si>
  <si>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</si>
  <si>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</si>
  <si>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</si>
  <si>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</si>
  <si>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</si>
  <si>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</si>
  <si>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</si>
  <si>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</si>
  <si>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</si>
  <si>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</si>
  <si>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</si>
  <si>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</si>
  <si>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</si>
  <si>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</si>
  <si>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</si>
  <si>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</si>
  <si>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</si>
  <si>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</si>
  <si>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</si>
  <si>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</si>
  <si>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</si>
  <si>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</si>
  <si>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</si>
  <si>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</si>
  <si>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</si>
  <si>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</si>
  <si>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</si>
  <si>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</si>
  <si>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</si>
  <si>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</si>
  <si>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</si>
  <si>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</si>
  <si>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</si>
  <si>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</si>
  <si>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</si>
  <si>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</si>
  <si>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</si>
  <si>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</si>
  <si>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</si>
  <si>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</si>
  <si>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</si>
  <si>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</si>
  <si>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</si>
  <si>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</si>
  <si>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</si>
  <si>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</si>
  <si>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</si>
  <si>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</si>
  <si>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</si>
  <si>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</si>
  <si>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</si>
  <si>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</si>
  <si>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</si>
  <si>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</si>
  <si>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</si>
  <si>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</si>
  <si>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</si>
  <si>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</si>
  <si>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</si>
  <si>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</si>
  <si>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</si>
  <si>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</si>
  <si>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</si>
  <si>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</si>
  <si>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</si>
  <si>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</si>
  <si>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</si>
  <si>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</si>
  <si>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</si>
  <si>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</si>
  <si>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</si>
  <si>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</si>
  <si>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</si>
  <si>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</si>
  <si>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</si>
  <si>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</si>
  <si>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</si>
  <si>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</si>
  <si>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</si>
  <si>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</si>
  <si>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</si>
  <si>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</si>
  <si>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</si>
  <si>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</si>
  <si>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</si>
  <si>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</si>
  <si>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</si>
  <si>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</si>
  <si>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</si>
  <si>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</si>
  <si>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</si>
  <si>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</si>
  <si>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</si>
  <si>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</si>
  <si>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</si>
  <si>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</si>
  <si>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</si>
  <si>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</si>
  <si>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</si>
  <si>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</si>
  <si>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</si>
  <si>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</si>
  <si>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</si>
  <si>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</si>
  <si>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</si>
  <si>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</si>
  <si>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</si>
  <si>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</si>
  <si>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</si>
  <si>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</si>
  <si>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</si>
  <si>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</si>
  <si>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</si>
  <si>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</si>
  <si>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</si>
  <si>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</si>
  <si>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</si>
  <si>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</si>
  <si>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</si>
  <si>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</si>
  <si>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</si>
  <si>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</si>
  <si>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</si>
  <si>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</si>
  <si>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</si>
  <si>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</si>
  <si>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</si>
  <si>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</si>
  <si>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</si>
  <si>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</si>
  <si>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</si>
  <si>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</si>
  <si>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</si>
  <si>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</si>
  <si>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</si>
  <si>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</si>
  <si>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</si>
  <si>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</si>
  <si>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</si>
  <si>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</si>
  <si>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</si>
  <si>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</si>
  <si>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</si>
  <si>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</si>
  <si>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</si>
  <si>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</si>
  <si>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</si>
  <si>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</si>
  <si>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</si>
  <si>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</si>
  <si>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</si>
  <si>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</si>
  <si>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</si>
  <si>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</si>
  <si>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</si>
  <si>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</si>
  <si>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</si>
  <si>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</si>
  <si>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</si>
  <si>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</si>
  <si>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</si>
  <si>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</si>
  <si>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</si>
  <si>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</si>
  <si>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</si>
  <si>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</si>
  <si>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</si>
  <si>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</si>
  <si>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</si>
  <si>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</si>
  <si>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</si>
  <si>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</si>
  <si>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</si>
  <si>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</si>
  <si>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</si>
  <si>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</si>
  <si>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</si>
  <si>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</si>
  <si>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</si>
  <si>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</si>
  <si>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</si>
  <si>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</si>
  <si>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</si>
  <si>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</si>
  <si>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</si>
  <si>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</si>
  <si>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</si>
  <si>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</si>
  <si>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</si>
  <si>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</si>
  <si>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</si>
  <si>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</si>
  <si>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</si>
  <si>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</si>
  <si>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</si>
  <si>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</si>
  <si>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</si>
  <si>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</si>
  <si>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</si>
  <si>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</si>
  <si>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</si>
  <si>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</si>
  <si>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</si>
  <si>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</si>
  <si>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</si>
  <si>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</si>
  <si>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</si>
  <si>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</si>
  <si>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</si>
  <si>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</si>
  <si>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</si>
  <si>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</si>
  <si>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</si>
  <si>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</si>
  <si>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</si>
  <si>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</si>
  <si>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</si>
  <si>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</si>
  <si>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</si>
  <si>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</si>
  <si>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</si>
  <si>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</si>
  <si>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</si>
  <si>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</si>
  <si>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</si>
  <si>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</si>
  <si>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</si>
  <si>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</si>
  <si>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</si>
  <si>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</si>
  <si>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</si>
  <si>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</si>
  <si>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</si>
  <si>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</si>
  <si>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</si>
  <si>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</si>
  <si>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</si>
  <si>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</si>
  <si>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</si>
  <si>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</si>
  <si>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</si>
  <si>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</si>
  <si>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</si>
  <si>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</si>
  <si>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</si>
  <si>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</si>
  <si>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</si>
  <si>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</si>
  <si>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</si>
  <si>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</si>
  <si>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</si>
  <si>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</si>
  <si>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</si>
  <si>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</si>
  <si>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</si>
  <si>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</si>
  <si>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</si>
  <si>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</si>
  <si>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</si>
  <si>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</si>
  <si>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</si>
  <si>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</si>
  <si>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</si>
  <si>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</si>
  <si>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</si>
  <si>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</si>
  <si>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</si>
  <si>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</si>
  <si>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</si>
  <si>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</si>
  <si>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</si>
  <si>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</si>
  <si>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</si>
  <si>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</si>
  <si>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</si>
  <si>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</si>
  <si>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</si>
  <si>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</si>
  <si>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</si>
  <si>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</si>
  <si>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</si>
  <si>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</si>
  <si>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</si>
  <si>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</si>
  <si>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</si>
  <si>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</si>
  <si>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</si>
  <si>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</si>
  <si>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</si>
  <si>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</si>
  <si>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</si>
  <si>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</si>
  <si>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</si>
  <si>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</si>
  <si>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</si>
  <si>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</si>
  <si>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</si>
  <si>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</si>
  <si>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</si>
  <si>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</si>
  <si>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</si>
  <si>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</si>
  <si>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</si>
  <si>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</si>
  <si>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</si>
  <si>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</si>
  <si>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</si>
  <si>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</si>
  <si>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</si>
  <si>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</si>
  <si>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</si>
  <si>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</si>
  <si>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</si>
  <si>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</si>
  <si>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</si>
  <si>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</si>
  <si>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</si>
  <si>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</si>
  <si>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</si>
  <si>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</si>
  <si>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</si>
  <si>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</si>
  <si>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</si>
  <si>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</si>
  <si>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</si>
  <si>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</si>
  <si>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</si>
  <si>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</si>
  <si>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</si>
  <si>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</si>
  <si>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</si>
  <si>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</si>
  <si>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</si>
  <si>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</si>
  <si>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</si>
  <si>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</si>
  <si>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</si>
  <si>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</si>
  <si>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</si>
  <si>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</si>
  <si>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</si>
  <si>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</si>
  <si>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</si>
  <si>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</si>
  <si>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</si>
  <si>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</si>
  <si>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</si>
  <si>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</si>
  <si>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</si>
  <si>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</si>
  <si>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</si>
  <si>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</si>
  <si>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</si>
  <si>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</si>
  <si>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</si>
  <si>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</si>
  <si>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</si>
  <si>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</si>
  <si>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</si>
  <si>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</si>
  <si>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</si>
  <si>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</si>
  <si>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</si>
  <si>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</si>
  <si>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</si>
  <si>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</si>
  <si>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</si>
  <si>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</si>
  <si>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</si>
  <si>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</si>
  <si>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</si>
  <si>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</si>
  <si>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</si>
  <si>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</si>
  <si>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</si>
  <si>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</si>
  <si>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</si>
  <si>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</si>
  <si>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</si>
  <si>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</si>
  <si>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</si>
  <si>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</si>
  <si>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</si>
  <si>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</si>
  <si>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</si>
  <si>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</si>
  <si>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</si>
  <si>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</si>
  <si>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</si>
  <si>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</si>
  <si>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</si>
  <si>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</si>
  <si>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</si>
  <si>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</si>
  <si>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</si>
  <si>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</si>
  <si>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</si>
  <si>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</si>
  <si>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</si>
  <si>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</si>
  <si>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</si>
  <si>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</si>
  <si>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</si>
  <si>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</si>
  <si>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</si>
  <si>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</si>
  <si>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</si>
  <si>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</si>
  <si>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</si>
  <si>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</si>
  <si>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</si>
  <si>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</si>
  <si>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</si>
  <si>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</si>
  <si>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</si>
  <si>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</si>
  <si>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</si>
  <si>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</si>
  <si>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</si>
  <si>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</si>
  <si>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</si>
  <si>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</si>
  <si>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</si>
  <si>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</si>
  <si>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</si>
  <si>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</si>
  <si>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</si>
  <si>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</si>
  <si>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</si>
  <si>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</si>
  <si>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</si>
  <si>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</si>
  <si>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</si>
  <si>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</si>
  <si>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</si>
  <si>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</si>
  <si>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</si>
  <si>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</si>
  <si>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</si>
  <si>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</si>
  <si>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</si>
  <si>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</si>
  <si>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</si>
  <si>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</si>
  <si>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</si>
  <si>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</si>
  <si>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</si>
  <si>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</si>
  <si>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</si>
  <si>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</si>
  <si>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</si>
  <si>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</si>
  <si>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</si>
  <si>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</si>
  <si>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</si>
  <si>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</si>
  <si>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</si>
  <si>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</si>
  <si>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</si>
  <si>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</si>
  <si>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</si>
  <si>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</si>
  <si>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</si>
  <si>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</si>
  <si>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</si>
  <si>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</si>
  <si>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</si>
  <si>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</si>
  <si>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</si>
  <si>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</si>
  <si>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</si>
  <si>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</si>
  <si>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</si>
  <si>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</si>
  <si>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</si>
  <si>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</si>
  <si>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</si>
  <si>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</si>
  <si>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</si>
  <si>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</si>
  <si>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</si>
  <si>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</si>
  <si>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</si>
  <si>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</si>
  <si>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</si>
  <si>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</si>
  <si>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</si>
  <si>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</si>
  <si>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</si>
  <si>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</si>
  <si>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</si>
  <si>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</si>
  <si>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</si>
  <si>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</si>
  <si>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</si>
  <si>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</si>
  <si>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</si>
  <si>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</si>
  <si>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</si>
  <si>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</si>
  <si>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</si>
  <si>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</si>
  <si>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</si>
  <si>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</si>
  <si>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</si>
  <si>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</si>
  <si>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</si>
  <si>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</si>
  <si>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</si>
  <si>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</si>
  <si>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</si>
  <si>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</si>
  <si>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</si>
  <si>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</si>
  <si>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</si>
  <si>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</si>
  <si>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</si>
  <si>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</si>
  <si>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</si>
  <si>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</si>
  <si>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</si>
  <si>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</si>
  <si>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</si>
  <si>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</si>
  <si>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</si>
  <si>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</si>
  <si>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</si>
  <si>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</si>
  <si>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</si>
  <si>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</si>
  <si>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</si>
  <si>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</si>
  <si>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</si>
  <si>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</si>
  <si>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</si>
  <si>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</si>
  <si>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</si>
  <si>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</si>
  <si>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</si>
  <si>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</si>
  <si>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</si>
  <si>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</si>
  <si>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</si>
  <si>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</si>
  <si>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</si>
  <si>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</si>
  <si>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</si>
  <si>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</si>
  <si>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</si>
  <si>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</si>
  <si>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</si>
  <si>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</si>
  <si>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</si>
  <si>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</si>
  <si>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</si>
  <si>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</si>
  <si>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</si>
  <si>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</si>
  <si>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</si>
  <si>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</si>
  <si>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</si>
  <si>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</si>
  <si>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</si>
  <si>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</si>
  <si>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</si>
  <si>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</si>
  <si>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</si>
  <si>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</si>
  <si>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</si>
  <si>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</si>
  <si>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</si>
  <si>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</si>
  <si>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</si>
  <si>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</si>
  <si>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</si>
  <si>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</si>
  <si>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</si>
  <si>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</si>
  <si>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</si>
  <si>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</si>
  <si>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</si>
  <si>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</si>
  <si>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</si>
  <si>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</si>
  <si>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</si>
  <si>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</si>
  <si>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</si>
  <si>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</si>
  <si>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</si>
  <si>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</si>
  <si>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</si>
  <si>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</si>
  <si>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</si>
  <si>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</si>
  <si>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</si>
  <si>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</si>
  <si>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</si>
  <si>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</si>
  <si>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</si>
  <si>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</si>
  <si>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</si>
  <si>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</si>
  <si>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</si>
  <si>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</si>
  <si>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</si>
  <si>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</si>
  <si>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</si>
  <si>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</si>
  <si>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</si>
  <si>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</si>
  <si>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</si>
  <si>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</si>
  <si>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</si>
  <si>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</si>
  <si>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</si>
  <si>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</si>
  <si>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</si>
  <si>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</si>
  <si>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</si>
  <si>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</si>
  <si>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</si>
  <si>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</si>
  <si>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</si>
  <si>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</si>
  <si>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</si>
  <si>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</si>
  <si>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</si>
  <si>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</si>
  <si>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</si>
  <si>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</si>
  <si>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</si>
  <si>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</si>
  <si>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</si>
  <si>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</si>
  <si>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</si>
  <si>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</si>
  <si>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</si>
  <si>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</si>
  <si>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</si>
  <si>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</si>
  <si>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</si>
  <si>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</si>
  <si>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</si>
  <si>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</si>
  <si>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</si>
  <si>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</si>
  <si>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</si>
  <si>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</si>
  <si>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</si>
  <si>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</si>
  <si>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</si>
  <si>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</si>
  <si>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</si>
  <si>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</si>
  <si>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</si>
  <si>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</si>
  <si>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</si>
  <si>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</si>
  <si>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</si>
  <si>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</si>
  <si>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</si>
  <si>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</si>
  <si>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</si>
  <si>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</si>
  <si>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</si>
  <si>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</si>
  <si>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</si>
  <si>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</si>
  <si>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</si>
  <si>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</si>
  <si>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</si>
  <si>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</si>
  <si>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</si>
  <si>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</si>
  <si>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</si>
  <si>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</si>
  <si>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</si>
  <si>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</si>
  <si>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</si>
  <si>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</si>
  <si>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</si>
  <si>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</si>
  <si>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</si>
  <si>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</si>
  <si>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</si>
  <si>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</si>
  <si>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</si>
  <si>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</si>
  <si>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</si>
  <si>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</si>
  <si>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</si>
  <si>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</si>
  <si>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</si>
  <si>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</si>
  <si>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</si>
  <si>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</si>
  <si>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</si>
  <si>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</si>
  <si>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</si>
  <si>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</si>
  <si>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</si>
  <si>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</si>
  <si>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</si>
  <si>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</si>
  <si>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</si>
  <si>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</si>
  <si>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</si>
  <si>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</si>
  <si>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</si>
  <si>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</si>
  <si>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</si>
  <si>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</si>
  <si>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</si>
  <si>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</si>
  <si>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</si>
  <si>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</si>
  <si>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</si>
  <si>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</si>
  <si>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</si>
  <si>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</si>
  <si>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</si>
  <si>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</si>
  <si>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</si>
  <si>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</si>
  <si>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</si>
  <si>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</si>
  <si>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</si>
  <si>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</si>
  <si>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</si>
  <si>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</si>
  <si>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</si>
  <si>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</si>
  <si>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</si>
  <si>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</si>
  <si>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</si>
  <si>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</si>
  <si>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</si>
  <si>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</si>
  <si>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</si>
  <si>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</si>
  <si>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</si>
  <si>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</si>
  <si>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</si>
  <si>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</si>
  <si>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</si>
  <si>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</si>
  <si>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</si>
  <si>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</si>
  <si>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</si>
  <si>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</si>
  <si>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</si>
  <si>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</si>
  <si>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</si>
  <si>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</si>
  <si>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</si>
  <si>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</si>
  <si>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</si>
  <si>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</si>
  <si>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</si>
  <si>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</si>
  <si>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</si>
  <si>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</si>
  <si>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</si>
  <si>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</si>
  <si>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</si>
  <si>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</si>
  <si>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</si>
  <si>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</si>
  <si>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</si>
  <si>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</si>
  <si>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</si>
  <si>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</si>
  <si>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</si>
  <si>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</si>
  <si>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</si>
  <si>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</si>
  <si>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</si>
  <si>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</si>
  <si>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</si>
  <si>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</si>
  <si>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</si>
  <si>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</si>
  <si>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</si>
  <si>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</si>
  <si>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</si>
  <si>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</si>
  <si>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</si>
  <si>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</si>
  <si>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</si>
  <si>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</si>
  <si>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</si>
  <si>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</si>
  <si>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</si>
  <si>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</si>
  <si>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</si>
  <si>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</si>
  <si>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</si>
  <si>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</si>
  <si>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</si>
  <si>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</si>
  <si>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</si>
  <si>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</si>
  <si>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</si>
  <si>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</si>
  <si>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</si>
  <si>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</si>
  <si>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</si>
  <si>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</si>
  <si>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</si>
  <si>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</si>
  <si>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</si>
  <si>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</si>
  <si>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</si>
  <si>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</si>
  <si>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</si>
  <si>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</si>
  <si>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</si>
  <si>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</si>
  <si>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</si>
  <si>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</si>
  <si>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</si>
  <si>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</si>
  <si>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</si>
  <si>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</si>
  <si>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</si>
  <si>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</si>
  <si>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</si>
  <si>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</si>
  <si>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</si>
  <si>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</si>
  <si>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</si>
  <si>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</si>
  <si>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</si>
  <si>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</si>
  <si>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</si>
  <si>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</si>
  <si>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</si>
  <si>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</si>
  <si>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</si>
  <si>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</si>
  <si>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</si>
  <si>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</si>
  <si>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</si>
  <si>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</si>
  <si>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</si>
  <si>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</si>
  <si>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</si>
  <si>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</si>
  <si>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</si>
  <si>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</si>
  <si>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</si>
  <si>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</si>
  <si>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</si>
  <si>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</si>
  <si>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</si>
  <si>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</si>
  <si>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</si>
  <si>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</si>
  <si>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</si>
  <si>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</si>
  <si>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</si>
  <si>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</si>
  <si>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</si>
  <si>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</si>
  <si>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</si>
  <si>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</si>
  <si>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</si>
  <si>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</si>
  <si>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</si>
  <si>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</si>
  <si>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</si>
  <si>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</si>
  <si>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</si>
  <si>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</si>
  <si>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</si>
  <si>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</si>
  <si>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</si>
  <si>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</si>
  <si>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</si>
  <si>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</si>
  <si>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</si>
  <si>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</si>
  <si>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</si>
  <si>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</si>
  <si>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</si>
  <si>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</si>
  <si>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</si>
  <si>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</si>
  <si>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</si>
  <si>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</si>
  <si>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</si>
  <si>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</si>
  <si>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</si>
  <si>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</si>
  <si>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</si>
  <si>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</si>
  <si>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</si>
  <si>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</si>
  <si>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</si>
  <si>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</si>
  <si>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</si>
  <si>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</si>
  <si>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</si>
  <si>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</si>
  <si>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</si>
  <si>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</si>
  <si>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</si>
  <si>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</si>
  <si>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</si>
  <si>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</si>
  <si>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</si>
  <si>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</si>
  <si>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</si>
  <si>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</si>
  <si>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</si>
  <si>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</si>
  <si>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</si>
  <si>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</si>
  <si>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</si>
  <si>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</si>
  <si>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</si>
  <si>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</si>
  <si>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</si>
  <si>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</si>
  <si>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</si>
  <si>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</si>
  <si>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</si>
  <si>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</si>
  <si>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</si>
  <si>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</si>
  <si>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</si>
  <si>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</si>
  <si>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</si>
  <si>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</si>
  <si>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</si>
  <si>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</si>
  <si>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</si>
  <si>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</si>
  <si>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</si>
  <si>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</si>
  <si>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</si>
  <si>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</si>
  <si>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</si>
  <si>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</si>
  <si>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</si>
  <si>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</si>
  <si>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</si>
  <si>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</si>
  <si>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</si>
  <si>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</si>
  <si>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</si>
  <si>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</si>
  <si>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</si>
  <si>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</si>
  <si>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</si>
  <si>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</si>
  <si>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</si>
  <si>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</si>
  <si>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</si>
  <si>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</si>
  <si>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</si>
  <si>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</si>
  <si>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</si>
  <si>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</si>
  <si>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</si>
  <si>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</si>
  <si>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</si>
  <si>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</si>
  <si>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</si>
  <si>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</si>
  <si>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</si>
  <si>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</si>
  <si>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</si>
  <si>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</si>
  <si>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</si>
  <si>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</si>
  <si>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</si>
  <si>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</si>
  <si>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</si>
  <si>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</si>
  <si>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</si>
  <si>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</si>
  <si>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</si>
  <si>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</si>
  <si>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</si>
  <si>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</si>
  <si>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</si>
  <si>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</si>
  <si>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</si>
  <si>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</si>
  <si>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</si>
  <si>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</si>
  <si>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</si>
  <si>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</si>
  <si>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</si>
  <si>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</si>
  <si>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</si>
  <si>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</si>
  <si>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</si>
  <si>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</si>
  <si>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</si>
  <si>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</si>
  <si>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</si>
  <si>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</si>
  <si>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</si>
  <si>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</si>
  <si>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</si>
  <si>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</si>
  <si>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</si>
  <si>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</si>
  <si>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</si>
  <si>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</si>
  <si>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</si>
  <si>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</si>
  <si>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</si>
  <si>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</si>
  <si>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</si>
  <si>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</si>
  <si>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</si>
  <si>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</si>
  <si>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</si>
  <si>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</si>
  <si>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</si>
  <si>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</si>
  <si>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</si>
  <si>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</si>
  <si>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</si>
  <si>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</si>
  <si>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</si>
  <si>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</si>
  <si>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</si>
  <si>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</si>
  <si>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</si>
  <si>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</si>
  <si>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</si>
  <si>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</si>
  <si>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</si>
  <si>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</si>
  <si>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</si>
  <si>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</si>
  <si>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</si>
  <si>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</si>
  <si>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</si>
  <si>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</si>
  <si>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</si>
  <si>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</si>
  <si>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</si>
  <si>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</si>
  <si>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</si>
  <si>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</si>
  <si>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</si>
  <si>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</si>
  <si>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</si>
  <si>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</si>
  <si>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</si>
  <si>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</si>
  <si>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</si>
  <si>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</si>
  <si>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</si>
  <si>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</si>
  <si>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</si>
  <si>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</si>
  <si>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</si>
  <si>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</si>
  <si>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</si>
  <si>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</si>
  <si>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</si>
  <si>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</si>
  <si>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</si>
  <si>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</si>
  <si>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</si>
  <si>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</si>
  <si>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</si>
  <si>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</si>
  <si>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</si>
  <si>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</si>
  <si>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</si>
  <si>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</si>
  <si>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</si>
  <si>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</si>
  <si>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</si>
  <si>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</si>
  <si>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</si>
  <si>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</si>
  <si>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</si>
  <si>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</si>
  <si>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</si>
  <si>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</si>
  <si>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</si>
  <si>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</si>
  <si>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</si>
  <si>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</si>
  <si>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</si>
  <si>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</si>
  <si>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</si>
  <si>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</si>
  <si>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</si>
  <si>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</si>
  <si>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</si>
  <si>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</si>
  <si>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</si>
  <si>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</si>
  <si>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</si>
  <si>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</si>
  <si>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</si>
  <si>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</si>
  <si>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</si>
  <si>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</si>
  <si>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</si>
  <si>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</si>
  <si>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</si>
  <si>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</si>
  <si>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</si>
  <si>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</si>
  <si>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</si>
  <si>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</si>
  <si>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</si>
  <si>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</si>
  <si>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</si>
  <si>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</si>
  <si>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</si>
  <si>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</si>
  <si>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</si>
  <si>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</si>
  <si>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</si>
  <si>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</si>
  <si>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</si>
  <si>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</si>
  <si>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</si>
  <si>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</si>
  <si>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</si>
  <si>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</si>
  <si>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</si>
  <si>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</si>
  <si>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</si>
  <si>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</si>
  <si>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</si>
  <si>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</si>
  <si>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</si>
  <si>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</si>
  <si>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</si>
  <si>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</si>
  <si>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</si>
  <si>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</si>
  <si>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</si>
  <si>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</si>
  <si>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</si>
  <si>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</si>
  <si>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</si>
  <si>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</si>
  <si>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</si>
  <si>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</si>
  <si>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</si>
  <si>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</si>
  <si>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</si>
  <si>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</si>
  <si>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</si>
  <si>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</si>
  <si>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</si>
  <si>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</si>
  <si>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</si>
  <si>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</si>
  <si>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</si>
  <si>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</si>
  <si>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</si>
  <si>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</si>
  <si>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</si>
  <si>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</si>
  <si>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</si>
  <si>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</si>
  <si>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</si>
  <si>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</si>
  <si>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</si>
  <si>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</si>
  <si>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</si>
  <si>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</si>
  <si>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</si>
  <si>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</si>
  <si>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</si>
  <si>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</si>
  <si>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</si>
  <si>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</si>
  <si>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</si>
  <si>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</si>
  <si>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</si>
  <si>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</si>
  <si>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</si>
  <si>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</si>
  <si>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</si>
  <si>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</si>
  <si>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</si>
  <si>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</si>
  <si>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</si>
  <si>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</si>
  <si>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</si>
  <si>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</si>
  <si>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</si>
  <si>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</si>
  <si>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</si>
  <si>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</si>
  <si>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</si>
  <si>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</si>
  <si>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</si>
  <si>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</si>
  <si>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</si>
  <si>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</si>
  <si>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</si>
  <si>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</si>
  <si>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</si>
  <si>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</si>
  <si>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</si>
  <si>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</si>
  <si>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</si>
  <si>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</si>
  <si>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</si>
  <si>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</si>
  <si>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</si>
  <si>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</si>
  <si>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</si>
  <si>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</si>
  <si>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</si>
  <si>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</si>
  <si>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</si>
  <si>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</si>
  <si>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</si>
  <si>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</si>
  <si>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</si>
  <si>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</si>
  <si>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</si>
  <si>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</si>
  <si>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</si>
  <si>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</si>
  <si>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</si>
  <si>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</si>
  <si>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</si>
  <si>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</si>
  <si>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</si>
  <si>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</si>
  <si>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</si>
  <si>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</si>
  <si>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</si>
  <si>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</si>
  <si>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</si>
  <si>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</si>
  <si>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</si>
  <si>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</si>
  <si>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</si>
  <si>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</si>
  <si>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</si>
  <si>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</si>
  <si>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</si>
  <si>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</si>
  <si>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</si>
  <si>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</si>
  <si>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</si>
  <si>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</si>
  <si>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</si>
  <si>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</si>
  <si>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</si>
  <si>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</si>
  <si>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</si>
  <si>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</si>
  <si>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</si>
  <si>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</si>
  <si>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</si>
  <si>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</si>
  <si>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</si>
  <si>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</si>
  <si>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</si>
  <si>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</si>
  <si>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</si>
  <si>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</si>
  <si>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</si>
  <si>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</si>
  <si>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</si>
  <si>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</si>
  <si>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</si>
  <si>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</si>
  <si>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</si>
  <si>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</si>
  <si>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</si>
  <si>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</si>
  <si>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</si>
  <si>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</si>
  <si>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</si>
  <si>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</si>
  <si>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</si>
  <si>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</si>
  <si>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</si>
  <si>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</si>
  <si>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</si>
  <si>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</si>
  <si>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</si>
  <si>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</si>
  <si>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</si>
  <si>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</si>
  <si>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</si>
  <si>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</si>
  <si>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</si>
  <si>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</si>
  <si>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</si>
  <si>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</si>
  <si>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</si>
  <si>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</si>
  <si>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</si>
  <si>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</si>
  <si>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</si>
  <si>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</si>
  <si>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</si>
  <si>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</si>
  <si>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</si>
  <si>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</si>
  <si>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</si>
  <si>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</si>
  <si>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</si>
  <si>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</si>
  <si>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</si>
  <si>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</si>
  <si>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</si>
  <si>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</si>
  <si>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</si>
  <si>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</si>
  <si>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</si>
  <si>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</si>
  <si>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</si>
  <si>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</si>
  <si>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</si>
  <si>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</si>
  <si>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</si>
  <si>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</si>
  <si>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</si>
  <si>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</si>
  <si>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</si>
  <si>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</si>
  <si>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</si>
  <si>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</si>
  <si>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</si>
  <si>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</si>
  <si>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</si>
  <si>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</si>
  <si>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</si>
  <si>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</si>
  <si>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</si>
  <si>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</si>
  <si>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</si>
  <si>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</si>
  <si>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</si>
  <si>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</si>
  <si>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</si>
  <si>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</si>
  <si>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</si>
  <si>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</si>
  <si>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</si>
  <si>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</si>
  <si>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</si>
  <si>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</si>
  <si>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</si>
  <si>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</si>
  <si>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</si>
  <si>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</si>
  <si>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</si>
  <si>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</si>
  <si>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</si>
  <si>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</si>
  <si>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</si>
  <si>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</si>
  <si>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</si>
  <si>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</si>
  <si>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</si>
  <si>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</si>
  <si>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</si>
  <si>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</si>
  <si>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</si>
  <si>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</si>
  <si>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</si>
  <si>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</si>
  <si>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</si>
  <si>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</si>
  <si>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</si>
  <si>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</si>
  <si>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</si>
  <si>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</si>
  <si>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</si>
  <si>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</si>
  <si>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</si>
  <si>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</si>
  <si>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</si>
  <si>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</si>
  <si>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</si>
  <si>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</si>
  <si>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</si>
  <si>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</si>
  <si>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</si>
  <si>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</si>
  <si>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</si>
  <si>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</si>
  <si>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</si>
  <si>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</si>
  <si>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</si>
  <si>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</si>
  <si>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</si>
  <si>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</si>
  <si>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</si>
  <si>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</si>
  <si>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</si>
  <si>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</si>
  <si>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</si>
  <si>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</si>
  <si>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</si>
  <si>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</si>
  <si>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</si>
  <si>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</si>
  <si>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</si>
  <si>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</si>
  <si>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</si>
  <si>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</si>
  <si>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</si>
  <si>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</si>
  <si>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</si>
  <si>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</si>
  <si>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</si>
  <si>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</si>
  <si>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</si>
  <si>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</si>
  <si>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</si>
  <si>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</si>
  <si>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</si>
  <si>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</si>
  <si>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</si>
  <si>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</si>
  <si>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</si>
  <si>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</si>
  <si>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</si>
  <si>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</si>
  <si>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</si>
  <si>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</si>
  <si>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</si>
  <si>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</si>
  <si>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</si>
  <si>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</si>
  <si>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</si>
  <si>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</si>
  <si>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</si>
  <si>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</si>
  <si>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</si>
  <si>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</si>
  <si>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</si>
  <si>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</si>
  <si>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</si>
  <si>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</si>
  <si>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</si>
  <si>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</si>
  <si>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</si>
  <si>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</si>
  <si>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</si>
  <si>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</si>
  <si>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</si>
  <si>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</si>
  <si>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</si>
  <si>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</si>
  <si>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</si>
  <si>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</si>
  <si>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</si>
  <si>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</si>
  <si>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</si>
  <si>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</si>
  <si>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</si>
  <si>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</si>
  <si>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</si>
  <si>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</si>
  <si>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</si>
  <si>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</si>
  <si>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</si>
  <si>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</si>
  <si>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</si>
  <si>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</si>
  <si>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</si>
  <si>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</si>
  <si>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</si>
  <si>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</si>
  <si>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</si>
  <si>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</si>
  <si>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</si>
  <si>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</si>
  <si>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</si>
  <si>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</si>
  <si>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</si>
  <si>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</si>
  <si>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</si>
  <si>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</si>
  <si>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</si>
  <si>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</si>
  <si>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</si>
  <si>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</si>
  <si>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</si>
  <si>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</si>
  <si>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</si>
  <si>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</si>
  <si>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</si>
  <si>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</si>
  <si>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</si>
  <si>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</si>
  <si>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</si>
  <si>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</si>
  <si>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</si>
  <si>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</si>
  <si>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</si>
  <si>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</si>
  <si>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</si>
  <si>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</si>
  <si>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</si>
  <si>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</si>
  <si>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</si>
  <si>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</si>
  <si>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</si>
  <si>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</si>
  <si>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</si>
  <si>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</si>
  <si>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</si>
  <si>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</si>
  <si>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</si>
  <si>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</si>
  <si>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</si>
  <si>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</si>
  <si>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</si>
  <si>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</si>
  <si>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</si>
  <si>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</si>
  <si>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</si>
  <si>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</si>
  <si>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</si>
  <si>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</si>
  <si>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</si>
  <si>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</si>
  <si>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</si>
  <si>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</si>
  <si>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</si>
  <si>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</si>
  <si>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</si>
  <si>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</si>
  <si>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</si>
  <si>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</si>
  <si>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</si>
  <si>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</si>
  <si>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</si>
  <si>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</si>
  <si>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</si>
  <si>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</si>
  <si>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</si>
  <si>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</si>
  <si>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</si>
  <si>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</si>
  <si>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</si>
  <si>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</si>
  <si>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</si>
  <si>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</si>
  <si>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</si>
  <si>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</si>
  <si>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</si>
  <si>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</si>
  <si>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</si>
  <si>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</si>
  <si>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</si>
  <si>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</si>
  <si>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</si>
  <si>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</si>
  <si>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</si>
  <si>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</si>
  <si>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</si>
  <si>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</si>
  <si>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</si>
  <si>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</si>
  <si>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</si>
  <si>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</si>
  <si>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</si>
  <si>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</si>
  <si>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</si>
  <si>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</si>
  <si>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</si>
  <si>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</si>
  <si>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</si>
  <si>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</si>
  <si>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</si>
  <si>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</si>
  <si>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</si>
  <si>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</si>
  <si>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</si>
  <si>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</si>
  <si>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</si>
  <si>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</si>
  <si>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</si>
  <si>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</si>
  <si>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</si>
  <si>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</si>
  <si>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</si>
  <si>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</si>
  <si>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</si>
  <si>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</si>
  <si>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</si>
  <si>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</si>
  <si>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</si>
  <si>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</si>
  <si>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</si>
  <si>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</si>
  <si>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</si>
  <si>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</si>
  <si>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</si>
  <si>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</si>
  <si>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</si>
  <si>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</si>
  <si>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</si>
  <si>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</si>
  <si>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</si>
  <si>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</si>
  <si>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</si>
  <si>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</si>
  <si>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</si>
  <si>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</si>
  <si>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</si>
  <si>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</si>
  <si>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</si>
  <si>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</si>
  <si>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</si>
  <si>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</si>
  <si>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</si>
  <si>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</si>
  <si>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</si>
  <si>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</si>
  <si>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</si>
  <si>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</si>
  <si>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</si>
  <si>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</si>
  <si>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</si>
  <si>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</si>
  <si>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</si>
  <si>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</si>
  <si>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</si>
  <si>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</si>
  <si>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</si>
  <si>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</si>
  <si>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</si>
  <si>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</si>
  <si>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</si>
  <si>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</si>
  <si>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</si>
  <si>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</si>
  <si>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</si>
  <si>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</si>
  <si>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</si>
  <si>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</si>
  <si>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</si>
  <si>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</si>
  <si>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</si>
  <si>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</si>
  <si>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</si>
  <si>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</si>
  <si>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</si>
  <si>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</si>
  <si>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</si>
  <si>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</si>
  <si>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</si>
  <si>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</si>
  <si>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</si>
  <si>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</si>
  <si>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</si>
  <si>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</si>
  <si>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</si>
  <si>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</si>
  <si>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</si>
  <si>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</si>
  <si>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</si>
  <si>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</si>
  <si>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</si>
  <si>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</si>
  <si>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</si>
  <si>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</si>
  <si>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</si>
  <si>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</si>
  <si>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</si>
  <si>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</si>
  <si>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</si>
  <si>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</si>
  <si>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</si>
  <si>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</si>
  <si>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</si>
  <si>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</si>
  <si>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</si>
  <si>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</si>
  <si>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</si>
  <si>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</si>
  <si>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</si>
  <si>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</si>
  <si>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</si>
  <si>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</si>
  <si>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</si>
  <si>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</si>
  <si>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</si>
  <si>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</si>
  <si>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</si>
  <si>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</si>
  <si>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</si>
  <si>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</si>
  <si>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</si>
  <si>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</si>
  <si>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</si>
  <si>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</si>
  <si>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</si>
  <si>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</si>
  <si>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</si>
  <si>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</si>
  <si>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</si>
  <si>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</si>
  <si>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</si>
  <si>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</si>
  <si>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</si>
  <si>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</si>
  <si>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</si>
  <si>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</si>
  <si>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</si>
  <si>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</si>
  <si>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</si>
  <si>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</si>
  <si>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</si>
  <si>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</si>
  <si>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</si>
  <si>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</si>
  <si>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</si>
  <si>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</si>
  <si>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</si>
  <si>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</si>
  <si>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</si>
  <si>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</si>
  <si>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</si>
  <si>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</si>
  <si>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</si>
  <si>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</si>
  <si>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</si>
  <si>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</si>
  <si>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</si>
  <si>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</si>
  <si>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</si>
  <si>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</si>
  <si>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</si>
  <si>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</si>
  <si>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</si>
  <si>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</si>
  <si>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</si>
  <si>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</si>
  <si>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</si>
  <si>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</si>
  <si>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</si>
  <si>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</si>
  <si>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</si>
  <si>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</si>
  <si>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</si>
  <si>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</si>
  <si>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</si>
  <si>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</si>
  <si>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</si>
  <si>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</si>
  <si>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</si>
  <si>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</si>
  <si>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</si>
  <si>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</si>
  <si>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</si>
  <si>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</si>
  <si>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</si>
  <si>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</si>
  <si>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</si>
  <si>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</si>
  <si>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</si>
  <si>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</si>
  <si>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</si>
  <si>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</si>
  <si>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</si>
  <si>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</si>
  <si>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</si>
  <si>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</si>
  <si>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</si>
  <si>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</si>
  <si>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</si>
  <si>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</si>
  <si>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</si>
  <si>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</si>
  <si>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</si>
  <si>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</si>
  <si>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</si>
  <si>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</si>
  <si>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</si>
  <si>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</si>
  <si>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</si>
  <si>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</si>
  <si>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</si>
  <si>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</si>
  <si>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</si>
  <si>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</si>
  <si>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</si>
  <si>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</si>
  <si>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</si>
  <si>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</si>
  <si>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</si>
  <si>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</si>
  <si>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</si>
  <si>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</si>
  <si>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</si>
  <si>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</si>
  <si>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</si>
  <si>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</si>
  <si>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</si>
  <si>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</si>
  <si>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</si>
  <si>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</si>
  <si>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</si>
  <si>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</si>
  <si>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</si>
  <si>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</si>
  <si>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</si>
  <si>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</si>
  <si>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</si>
  <si>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</si>
  <si>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</si>
  <si>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</si>
  <si>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</si>
  <si>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</si>
  <si>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</si>
  <si>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</si>
  <si>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</si>
  <si>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</si>
  <si>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</si>
  <si>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</si>
  <si>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</si>
  <si>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</si>
  <si>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</si>
  <si>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</si>
  <si>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</si>
  <si>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</si>
  <si>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</si>
  <si>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</si>
  <si>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</si>
  <si>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</si>
  <si>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</si>
  <si>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</si>
  <si>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</si>
  <si>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</si>
  <si>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</si>
  <si>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</si>
  <si>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</si>
  <si>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</si>
  <si>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</si>
  <si>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</si>
  <si>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</si>
  <si>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</si>
  <si>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</si>
  <si>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</si>
  <si>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</si>
  <si>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</si>
  <si>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</si>
  <si>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</si>
  <si>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</si>
  <si>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</si>
  <si>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</si>
  <si>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</si>
  <si>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</si>
  <si>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</si>
  <si>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</si>
  <si>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</si>
  <si>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</si>
  <si>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</si>
  <si>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</si>
  <si>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</si>
  <si>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</si>
  <si>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</si>
  <si>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</si>
  <si>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</si>
  <si>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</si>
  <si>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</si>
  <si>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</si>
  <si>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</si>
  <si>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</si>
  <si>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</si>
  <si>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</si>
  <si>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</si>
  <si>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</si>
  <si>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</si>
  <si>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</si>
  <si>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</si>
  <si>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</si>
  <si>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</si>
  <si>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</si>
  <si>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</si>
  <si>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</si>
  <si>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</si>
  <si>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</si>
  <si>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</si>
  <si>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</si>
  <si>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</si>
  <si>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</si>
  <si>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</si>
  <si>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</si>
  <si>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</si>
  <si>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</si>
  <si>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</si>
  <si>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</si>
  <si>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</si>
  <si>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</si>
  <si>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</si>
  <si>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</si>
  <si>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</si>
  <si>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</si>
  <si>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</si>
  <si>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</si>
  <si>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</si>
  <si>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</si>
  <si>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</si>
  <si>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</si>
  <si>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</si>
  <si>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</si>
  <si>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</si>
  <si>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</si>
  <si>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</si>
  <si>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</si>
  <si>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</si>
  <si>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</si>
  <si>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</si>
  <si>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</si>
  <si>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</si>
  <si>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</si>
  <si>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</si>
  <si>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</si>
  <si>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</si>
  <si>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</si>
  <si>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</si>
  <si>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</si>
  <si>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</si>
  <si>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</si>
  <si>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</si>
  <si>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</si>
  <si>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</si>
  <si>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</si>
  <si>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</si>
  <si>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</si>
  <si>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</si>
  <si>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</si>
  <si>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</si>
  <si>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</si>
  <si>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</si>
  <si>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</si>
  <si>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</si>
  <si>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</si>
  <si>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</si>
  <si>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</si>
  <si>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</si>
  <si>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</si>
  <si>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</si>
  <si>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</si>
  <si>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</si>
  <si>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</si>
  <si>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</si>
  <si>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</si>
  <si>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</si>
  <si>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</si>
  <si>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</si>
  <si>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</si>
  <si>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</si>
  <si>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</si>
  <si>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</si>
  <si>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</si>
  <si>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</si>
  <si>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</si>
  <si>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</si>
  <si>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</si>
  <si>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</si>
  <si>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</si>
  <si>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</si>
  <si>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</si>
  <si>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</si>
  <si>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</si>
  <si>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</si>
  <si>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</si>
  <si>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</si>
  <si>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</si>
  <si>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</si>
  <si>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</si>
  <si>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</si>
  <si>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</si>
  <si>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</si>
  <si>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</si>
  <si>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</si>
  <si>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</si>
  <si>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</si>
  <si>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</si>
  <si>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</si>
  <si>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</si>
  <si>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</si>
  <si>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</si>
  <si>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</si>
  <si>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</si>
  <si>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</si>
  <si>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</si>
  <si>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</si>
  <si>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</si>
  <si>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</si>
  <si>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</si>
  <si>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</si>
  <si>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</si>
  <si>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</si>
  <si>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</si>
  <si>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</si>
  <si>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</si>
  <si>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</si>
  <si>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</si>
  <si>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</si>
  <si>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</si>
  <si>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</si>
  <si>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</si>
  <si>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</si>
  <si>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</si>
  <si>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</si>
  <si>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</si>
  <si>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</si>
  <si>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</si>
  <si>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</si>
  <si>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</si>
  <si>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</si>
  <si>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</si>
  <si>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</si>
  <si>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</si>
  <si>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</si>
  <si>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</si>
  <si>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</si>
  <si>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</si>
  <si>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</si>
  <si>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</si>
  <si>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</si>
  <si>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</si>
  <si>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</si>
  <si>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</si>
  <si>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</si>
  <si>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</si>
  <si>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</si>
  <si>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</si>
  <si>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</si>
  <si>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</si>
  <si>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</si>
  <si>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</si>
  <si>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</si>
  <si>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</si>
  <si>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</si>
  <si>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</si>
  <si>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</si>
  <si>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</si>
  <si>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</si>
  <si>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</si>
  <si>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</si>
  <si>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</si>
  <si>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</si>
  <si>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</si>
  <si>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</si>
  <si>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</si>
  <si>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</si>
  <si>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</si>
  <si>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</si>
  <si>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</si>
  <si>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</si>
  <si>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</si>
  <si>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</si>
  <si>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</si>
  <si>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</si>
  <si>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</si>
  <si>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</si>
  <si>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</si>
  <si>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</si>
  <si>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</si>
  <si>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</si>
  <si>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</si>
  <si>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</si>
  <si>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</si>
  <si>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</si>
  <si>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</si>
  <si>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</si>
  <si>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</si>
  <si>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</si>
  <si>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</si>
  <si>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</si>
  <si>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</si>
  <si>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</si>
  <si>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</si>
  <si>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</si>
  <si>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</si>
  <si>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</si>
  <si>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</si>
  <si>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</si>
  <si>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</si>
  <si>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</si>
  <si>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</si>
  <si>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</si>
  <si>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</si>
  <si>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</si>
  <si>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</si>
  <si>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</si>
  <si>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</si>
  <si>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</si>
  <si>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</si>
  <si>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</si>
  <si>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</si>
  <si>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</si>
  <si>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</si>
  <si>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</si>
  <si>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</si>
  <si>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</si>
  <si>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</si>
  <si>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</si>
  <si>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</si>
  <si>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</si>
  <si>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</si>
  <si>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</si>
  <si>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</si>
  <si>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</si>
  <si>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</si>
  <si>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</si>
  <si>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</si>
  <si>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</si>
  <si>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</si>
  <si>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</si>
  <si>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</si>
  <si>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</si>
  <si>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</si>
  <si>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</si>
  <si>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</si>
  <si>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</si>
  <si>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</si>
  <si>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</si>
  <si>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</si>
  <si>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</si>
  <si>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</si>
  <si>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</si>
  <si>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</si>
  <si>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</si>
  <si>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</si>
  <si>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</si>
  <si>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</si>
  <si>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</si>
  <si>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</si>
  <si>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</si>
  <si>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</si>
  <si>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</si>
  <si>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</si>
  <si>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</si>
  <si>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</si>
  <si>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</si>
  <si>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</si>
  <si>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</si>
  <si>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</si>
  <si>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</si>
  <si>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</si>
  <si>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</si>
  <si>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</si>
  <si>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</si>
  <si>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</si>
  <si>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</si>
  <si>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</si>
  <si>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</si>
  <si>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</si>
  <si>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</si>
  <si>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</si>
  <si>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</si>
  <si>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</si>
  <si>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</si>
  <si>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</si>
  <si>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</si>
  <si>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</si>
  <si>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</si>
  <si>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</si>
  <si>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</si>
  <si>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</si>
  <si>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</si>
  <si>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</si>
  <si>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</si>
  <si>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</si>
  <si>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</si>
  <si>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</si>
  <si>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</si>
  <si>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</si>
  <si>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</si>
  <si>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</si>
  <si>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</si>
  <si>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</si>
  <si>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</si>
  <si>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</si>
  <si>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</si>
  <si>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</si>
  <si>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</si>
  <si>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</si>
  <si>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</si>
  <si>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</si>
  <si>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</si>
  <si>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</si>
  <si>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</si>
  <si>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</si>
  <si>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</si>
  <si>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</si>
  <si>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</si>
  <si>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</si>
  <si>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</si>
  <si>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</si>
  <si>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</si>
  <si>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</si>
  <si>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</si>
  <si>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</si>
  <si>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</si>
  <si>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</si>
  <si>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</si>
  <si>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</si>
  <si>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</si>
  <si>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</si>
  <si>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</si>
  <si>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</si>
  <si>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</si>
  <si>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</si>
  <si>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</si>
  <si>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</si>
  <si>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</si>
  <si>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</si>
  <si>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</si>
  <si>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</si>
  <si>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</si>
  <si>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</si>
  <si>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</si>
  <si>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</si>
  <si>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</si>
  <si>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</si>
  <si>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</si>
  <si>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</si>
  <si>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</si>
  <si>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</si>
  <si>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</si>
  <si>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</si>
  <si>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</si>
  <si>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</si>
  <si>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</si>
  <si>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</si>
  <si>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</si>
  <si>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</si>
  <si>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</si>
  <si>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</si>
  <si>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</si>
  <si>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</si>
  <si>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</si>
  <si>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</si>
  <si>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</si>
  <si>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</si>
  <si>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</si>
  <si>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</si>
  <si>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</si>
  <si>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</si>
  <si>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</si>
  <si>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</si>
  <si>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</si>
  <si>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</si>
  <si>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</si>
  <si>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</si>
  <si>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</si>
  <si>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</si>
  <si>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</si>
  <si>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</si>
  <si>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</si>
  <si>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</si>
  <si>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</si>
  <si>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</si>
  <si>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</si>
  <si>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</si>
  <si>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</si>
  <si>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</si>
  <si>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</si>
  <si>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</si>
  <si>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</si>
  <si>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</si>
  <si>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</si>
  <si>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</si>
  <si>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</si>
  <si>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</si>
  <si>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</si>
  <si>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</si>
  <si>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</si>
  <si>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</si>
  <si>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</si>
  <si>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</si>
  <si>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</si>
  <si>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</si>
  <si>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</si>
  <si>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</si>
  <si>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</si>
  <si>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</si>
  <si>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</si>
  <si>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</si>
  <si>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</si>
  <si>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</si>
  <si>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</si>
  <si>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</si>
  <si>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</si>
  <si>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</si>
  <si>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</si>
  <si>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</si>
  <si>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</si>
  <si>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</si>
  <si>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</si>
  <si>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</si>
  <si>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</si>
  <si>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</si>
  <si>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</si>
  <si>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</si>
  <si>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</si>
  <si>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</si>
  <si>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</si>
  <si>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</si>
  <si>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</si>
  <si>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</si>
  <si>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</si>
  <si>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</si>
  <si>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</si>
  <si>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</si>
  <si>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</si>
  <si>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</si>
  <si>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</si>
  <si>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</si>
  <si>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</si>
  <si>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</si>
  <si>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</si>
  <si>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</si>
  <si>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</si>
  <si>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</si>
  <si>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</si>
  <si>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</si>
  <si>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</si>
  <si>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</si>
  <si>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</si>
  <si>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</si>
  <si>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</si>
  <si>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</si>
  <si>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</si>
  <si>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</si>
  <si>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</si>
  <si>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</si>
  <si>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</si>
  <si>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</si>
  <si>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</si>
  <si>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</si>
  <si>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</si>
  <si>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</si>
  <si>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</si>
  <si>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</si>
  <si>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</si>
  <si>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</si>
  <si>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</si>
  <si>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</si>
  <si>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</si>
  <si>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</si>
  <si>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</si>
  <si>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</si>
  <si>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</si>
  <si>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</si>
  <si>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</si>
  <si>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</si>
  <si>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</si>
  <si>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</si>
  <si>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</si>
  <si>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</si>
  <si>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</si>
  <si>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</si>
  <si>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</si>
  <si>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</si>
  <si>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</si>
  <si>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</si>
  <si>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</si>
  <si>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</si>
  <si>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</si>
  <si>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</si>
  <si>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</si>
  <si>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</si>
  <si>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</si>
  <si>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</si>
  <si>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</si>
  <si>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</si>
  <si>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</si>
  <si>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</si>
  <si>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</si>
  <si>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</si>
  <si>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</si>
  <si>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</si>
  <si>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</si>
  <si>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</si>
  <si>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</si>
  <si>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</si>
  <si>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</si>
  <si>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</si>
  <si>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</si>
  <si>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</si>
  <si>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</si>
  <si>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</si>
  <si>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</si>
  <si>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</si>
  <si>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</si>
  <si>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</si>
  <si>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</si>
  <si>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</si>
  <si>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</si>
  <si>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</si>
  <si>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</si>
  <si>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</si>
  <si>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</si>
  <si>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</si>
  <si>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</si>
  <si>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</si>
  <si>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</si>
  <si>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</si>
  <si>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</si>
  <si>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</si>
  <si>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</si>
  <si>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</si>
  <si>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</si>
  <si>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</si>
  <si>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</si>
  <si>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</si>
  <si>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</si>
  <si>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</si>
  <si>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</si>
  <si>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</si>
  <si>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</si>
  <si>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</si>
  <si>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</si>
  <si>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</si>
  <si>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</si>
  <si>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</si>
  <si>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</si>
  <si>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</si>
  <si>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</si>
  <si>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</si>
  <si>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</si>
  <si>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</si>
  <si>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</si>
  <si>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</si>
  <si>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</si>
  <si>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</si>
  <si>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</si>
  <si>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</si>
  <si>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</si>
  <si>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</si>
  <si>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</si>
  <si>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</si>
  <si>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</si>
  <si>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</si>
  <si>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</si>
  <si>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</si>
  <si>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</si>
  <si>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</si>
  <si>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</si>
  <si>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</si>
  <si>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</si>
  <si>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</si>
  <si>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</si>
  <si>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</si>
  <si>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</si>
  <si>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</si>
  <si>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</si>
  <si>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</si>
  <si>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</si>
  <si>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</si>
  <si>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</si>
  <si>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</si>
  <si>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</si>
  <si>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</si>
  <si>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</si>
  <si>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</si>
  <si>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</si>
  <si>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</si>
  <si>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</si>
  <si>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</si>
  <si>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</si>
  <si>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</si>
  <si>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</si>
  <si>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</si>
  <si>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</si>
  <si>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</si>
  <si>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</si>
  <si>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</si>
  <si>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</si>
  <si>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</si>
  <si>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</si>
  <si>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</si>
  <si>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</si>
  <si>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</si>
  <si>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</si>
  <si>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</si>
  <si>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</si>
  <si>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</si>
  <si>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</si>
  <si>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</si>
  <si>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</si>
  <si>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</si>
  <si>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</si>
  <si>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</si>
  <si>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</si>
  <si>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</si>
  <si>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</si>
  <si>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</si>
  <si>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</si>
  <si>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</si>
  <si>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</si>
  <si>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</si>
  <si>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</si>
  <si>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</si>
  <si>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</si>
  <si>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</si>
  <si>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</si>
  <si>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</si>
  <si>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</si>
  <si>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</si>
  <si>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</si>
  <si>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</si>
  <si>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</si>
  <si>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</si>
  <si>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</si>
  <si>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</si>
  <si>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</si>
  <si>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</si>
  <si>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</si>
  <si>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</si>
  <si>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</si>
  <si>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</si>
  <si>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</si>
  <si>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</si>
  <si>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</si>
  <si>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</si>
  <si>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</si>
  <si>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</si>
  <si>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</si>
  <si>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</si>
  <si>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</si>
  <si>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</si>
  <si>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</si>
  <si>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</si>
  <si>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</si>
  <si>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</si>
  <si>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</si>
  <si>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</si>
  <si>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</si>
  <si>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</si>
  <si>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</si>
  <si>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</si>
  <si>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</si>
  <si>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</si>
  <si>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</si>
  <si>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</si>
  <si>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</si>
  <si>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</si>
  <si>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</si>
  <si>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</si>
  <si>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</si>
  <si>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</si>
  <si>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</si>
  <si>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</si>
  <si>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</si>
  <si>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</si>
  <si>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</si>
  <si>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</si>
  <si>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</si>
  <si>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</si>
  <si>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</si>
  <si>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</si>
  <si>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</si>
  <si>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</si>
  <si>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</si>
  <si>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</si>
  <si>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</si>
  <si>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</si>
  <si>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</si>
  <si>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</si>
  <si>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</si>
  <si>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</si>
  <si>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</si>
  <si>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</si>
  <si>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</si>
  <si>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</si>
  <si>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</si>
  <si>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</si>
  <si>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</si>
  <si>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</si>
  <si>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</si>
  <si>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</si>
  <si>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</si>
  <si>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</si>
  <si>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</si>
  <si>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</si>
  <si>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</si>
  <si>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</si>
  <si>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</si>
  <si>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</si>
  <si>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</si>
  <si>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</si>
  <si>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</si>
  <si>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</si>
  <si>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</si>
  <si>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</si>
  <si>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</si>
  <si>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</si>
  <si>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</si>
  <si>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</si>
  <si>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</si>
  <si>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</si>
  <si>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</si>
  <si>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</si>
  <si>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</si>
  <si>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</si>
  <si>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</si>
  <si>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</si>
  <si>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</si>
  <si>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</si>
  <si>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</si>
  <si>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</si>
  <si>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</si>
  <si>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</si>
  <si>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</si>
  <si>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</si>
  <si>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</si>
  <si>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</si>
  <si>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</si>
  <si>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</si>
  <si>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</si>
  <si>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</si>
  <si>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</si>
  <si>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</si>
  <si>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</si>
  <si>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</si>
  <si>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</si>
  <si>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</si>
  <si>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</si>
  <si>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</si>
  <si>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</si>
  <si>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</si>
  <si>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</si>
  <si>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</si>
  <si>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</si>
  <si>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</si>
  <si>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</si>
  <si>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</si>
  <si>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</si>
  <si>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</si>
  <si>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</si>
  <si>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</si>
  <si>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</si>
  <si>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</si>
  <si>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</si>
  <si>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</si>
  <si>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</si>
  <si>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</si>
  <si>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</si>
  <si>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</si>
  <si>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</si>
  <si>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</si>
  <si>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</si>
  <si>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</si>
  <si>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</si>
  <si>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</si>
  <si>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</si>
  <si>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</si>
  <si>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</si>
  <si>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</si>
  <si>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</si>
  <si>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</si>
  <si>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</si>
  <si>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</si>
  <si>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</si>
  <si>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</si>
  <si>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</si>
  <si>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</si>
  <si>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</si>
  <si>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</si>
  <si>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</si>
  <si>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</si>
  <si>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</si>
  <si>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</si>
  <si>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</si>
  <si>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</si>
  <si>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</si>
  <si>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</si>
  <si>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</si>
  <si>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</si>
  <si>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</si>
  <si>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</si>
  <si>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</si>
  <si>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</si>
  <si>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</si>
  <si>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</si>
  <si>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</si>
  <si>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</si>
  <si>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</si>
  <si>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</si>
  <si>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</si>
  <si>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</si>
  <si>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</si>
  <si>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</si>
  <si>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</si>
  <si>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</si>
  <si>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</si>
  <si>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</si>
  <si>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</si>
  <si>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</si>
  <si>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</si>
  <si>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</si>
  <si>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</si>
  <si>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</si>
  <si>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</si>
  <si>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</si>
  <si>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</si>
  <si>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</si>
  <si>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</si>
  <si>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</si>
  <si>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</si>
  <si>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</si>
  <si>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</si>
  <si>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</si>
  <si>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</si>
  <si>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</si>
  <si>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</si>
  <si>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</si>
  <si>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</si>
  <si>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</si>
  <si>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</si>
  <si>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</si>
  <si>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</si>
  <si>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</si>
  <si>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</si>
  <si>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</si>
  <si>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</si>
  <si>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</si>
  <si>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</si>
  <si>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</si>
  <si>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</si>
  <si>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</si>
  <si>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</si>
  <si>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</si>
  <si>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</si>
  <si>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</si>
  <si>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</si>
  <si>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</si>
  <si>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</si>
  <si>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</si>
  <si>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</si>
  <si>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</si>
  <si>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</si>
  <si>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</si>
  <si>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</si>
  <si>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</si>
  <si>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</si>
  <si>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</si>
  <si>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</si>
  <si>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</si>
  <si>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</si>
  <si>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</si>
  <si>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</si>
  <si>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</si>
  <si>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</si>
  <si>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</si>
  <si>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</si>
  <si>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</si>
  <si>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</si>
  <si>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</si>
  <si>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</si>
  <si>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</si>
  <si>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</si>
  <si>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</si>
  <si>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</si>
  <si>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</si>
  <si>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</si>
  <si>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</si>
  <si>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</si>
  <si>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</si>
  <si>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</si>
  <si>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</si>
  <si>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</si>
  <si>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</si>
  <si>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</si>
  <si>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</si>
  <si>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</si>
  <si>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</si>
  <si>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</si>
  <si>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</si>
  <si>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</si>
  <si>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</si>
  <si>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</si>
  <si>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</si>
  <si>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</si>
  <si>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</si>
  <si>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</si>
  <si>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</si>
  <si>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</si>
  <si>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</si>
  <si>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</si>
  <si>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</si>
  <si>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</si>
  <si>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</si>
  <si>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</si>
  <si>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</si>
  <si>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</si>
  <si>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</si>
  <si>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</si>
  <si>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</si>
  <si>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</si>
  <si>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</si>
  <si>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</si>
  <si>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</si>
  <si>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</si>
  <si>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</si>
  <si>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</si>
  <si>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</si>
  <si>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</si>
  <si>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</si>
  <si>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</si>
  <si>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</si>
  <si>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</si>
  <si>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</si>
  <si>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</si>
  <si>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</si>
  <si>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</si>
  <si>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</si>
  <si>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</si>
  <si>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</si>
  <si>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</si>
  <si>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</si>
  <si>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</si>
  <si>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</si>
  <si>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</si>
  <si>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</si>
  <si>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</si>
  <si>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</si>
  <si>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</si>
  <si>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</si>
  <si>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</si>
  <si>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</si>
  <si>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</si>
  <si>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</si>
  <si>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</si>
  <si>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</si>
  <si>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</si>
  <si>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</si>
  <si>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</si>
  <si>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</si>
  <si>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</si>
  <si>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</si>
  <si>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</si>
  <si>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</si>
  <si>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</si>
  <si>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</si>
  <si>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</si>
  <si>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</si>
  <si>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</si>
  <si>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</si>
  <si>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</si>
  <si>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</si>
  <si>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</si>
  <si>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</si>
  <si>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</si>
  <si>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</si>
  <si>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</si>
  <si>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</si>
  <si>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</si>
  <si>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</si>
  <si>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</si>
  <si>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</si>
  <si>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</si>
  <si>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</si>
  <si>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</si>
  <si>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</si>
  <si>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</si>
  <si>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</si>
  <si>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</si>
  <si>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</si>
  <si>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</si>
  <si>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</si>
  <si>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</si>
  <si>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</si>
  <si>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</si>
  <si>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</si>
  <si>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</si>
  <si>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</si>
  <si>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</si>
  <si>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</si>
  <si>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</si>
  <si>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</si>
  <si>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</si>
  <si>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</si>
  <si>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</si>
  <si>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</si>
  <si>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</si>
  <si>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</si>
  <si>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</si>
  <si>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</si>
  <si>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</si>
  <si>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</si>
  <si>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</si>
  <si>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</si>
  <si>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</si>
  <si>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</si>
  <si>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</si>
  <si>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</si>
  <si>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</si>
  <si>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</si>
  <si>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</si>
  <si>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</si>
  <si>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</si>
  <si>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</si>
  <si>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</si>
  <si>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</si>
  <si>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</si>
  <si>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</si>
  <si>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</si>
  <si>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</si>
  <si>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</si>
  <si>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</si>
  <si>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</si>
  <si>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</si>
  <si>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</si>
  <si>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</si>
  <si>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</si>
  <si>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</si>
  <si>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</si>
  <si>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</si>
  <si>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</si>
  <si>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</si>
  <si>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</si>
  <si>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</si>
  <si>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</si>
  <si>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</si>
  <si>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</si>
  <si>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</si>
  <si>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</si>
  <si>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</si>
  <si>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</si>
  <si>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</si>
  <si>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</si>
  <si>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</si>
  <si>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</si>
  <si>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</si>
  <si>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</si>
  <si>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</si>
  <si>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</si>
  <si>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</si>
  <si>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</si>
  <si>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</si>
  <si>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</si>
  <si>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</si>
  <si>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</si>
  <si>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</si>
  <si>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</si>
  <si>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</si>
  <si>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</si>
  <si>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</si>
  <si>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</si>
  <si>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</si>
  <si>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</si>
  <si>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</si>
  <si>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</si>
  <si>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</si>
  <si>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</si>
  <si>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</si>
  <si>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</si>
  <si>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</si>
  <si>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</si>
  <si>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</si>
  <si>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</si>
  <si>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</si>
  <si>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</si>
  <si>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</si>
  <si>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</si>
  <si>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</si>
  <si>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</si>
  <si>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</si>
  <si>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</si>
  <si>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</si>
  <si>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</si>
  <si>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</si>
  <si>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</si>
  <si>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</si>
  <si>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</si>
  <si>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</si>
  <si>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</si>
  <si>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</si>
  <si>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</si>
  <si>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</si>
  <si>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</si>
  <si>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</si>
  <si>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</si>
  <si>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</si>
  <si>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</si>
  <si>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</si>
  <si>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</si>
  <si>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</si>
  <si>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</si>
  <si>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</si>
  <si>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</si>
  <si>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</si>
  <si>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</si>
  <si>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</si>
  <si>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</si>
  <si>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</si>
  <si>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</si>
  <si>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</si>
  <si>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</si>
  <si>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</si>
  <si>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</si>
  <si>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</si>
  <si>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</si>
  <si>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</si>
  <si>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</si>
  <si>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</si>
  <si>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</si>
  <si>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</si>
  <si>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</si>
  <si>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</si>
  <si>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</si>
  <si>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</si>
  <si>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</si>
  <si>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</si>
  <si>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</si>
  <si>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</si>
  <si>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</si>
  <si>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</si>
  <si>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</si>
  <si>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</si>
  <si>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</si>
  <si>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</si>
  <si>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</si>
  <si>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</si>
  <si>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</si>
  <si>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</si>
  <si>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</si>
  <si>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</si>
  <si>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</si>
  <si>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</si>
  <si>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</si>
  <si>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</si>
  <si>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</si>
  <si>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</si>
  <si>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</si>
  <si>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</si>
  <si>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</si>
  <si>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</si>
  <si>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</si>
  <si>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</si>
  <si>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</si>
  <si>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</si>
  <si>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</si>
  <si>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</si>
  <si>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</si>
  <si>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</si>
  <si>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</si>
  <si>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</si>
  <si>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</si>
  <si>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</si>
  <si>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</si>
  <si>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</si>
  <si>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</si>
  <si>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</si>
  <si>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</si>
  <si>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</si>
  <si>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</si>
  <si>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</si>
  <si>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</si>
  <si>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</si>
  <si>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</si>
  <si>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</si>
  <si>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</si>
  <si>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</si>
  <si>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</si>
  <si>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</si>
  <si>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</si>
  <si>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</si>
  <si>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</si>
  <si>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</si>
  <si>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</si>
  <si>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</si>
  <si>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</si>
  <si>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</si>
  <si>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</si>
  <si>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</si>
  <si>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</si>
  <si>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</si>
  <si>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</si>
  <si>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</si>
  <si>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</si>
  <si>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</si>
  <si>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</si>
  <si>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</si>
  <si>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</si>
  <si>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</si>
  <si>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</si>
  <si>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</si>
  <si>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</si>
  <si>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</si>
  <si>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</si>
  <si>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</si>
  <si>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</si>
  <si>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</si>
  <si>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</si>
  <si>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</si>
  <si>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</si>
  <si>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</si>
  <si>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</si>
  <si>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</si>
  <si>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</si>
  <si>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</si>
  <si>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</si>
  <si>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</si>
  <si>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</si>
  <si>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</si>
  <si>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</si>
  <si>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</si>
  <si>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</si>
  <si>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</si>
  <si>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</si>
  <si>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</si>
  <si>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</si>
  <si>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</si>
  <si>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</si>
  <si>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</si>
  <si>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</si>
  <si>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</si>
  <si>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</si>
  <si>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</si>
  <si>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</si>
  <si>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</si>
  <si>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</si>
  <si>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</si>
  <si>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</si>
  <si>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</si>
  <si>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</si>
  <si>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</si>
  <si>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</si>
  <si>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</si>
  <si>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</si>
  <si>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</si>
  <si>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</si>
  <si>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</si>
  <si>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</si>
  <si>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</si>
  <si>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</si>
  <si>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</si>
  <si>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</si>
  <si>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</si>
  <si>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</si>
  <si>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</si>
  <si>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</si>
  <si>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</si>
  <si>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</si>
  <si>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</si>
  <si>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</si>
  <si>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</si>
  <si>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</si>
  <si>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</si>
  <si>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</si>
  <si>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</si>
  <si>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</si>
  <si>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</si>
  <si>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</si>
  <si>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</si>
  <si>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</si>
  <si>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</si>
  <si>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</si>
  <si>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</si>
  <si>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</si>
  <si>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</si>
  <si>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</si>
  <si>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</si>
  <si>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</si>
  <si>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</si>
  <si>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</si>
  <si>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</si>
  <si>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</si>
  <si>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</si>
  <si>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</si>
  <si>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</si>
  <si>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</si>
  <si>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</si>
  <si>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</si>
  <si>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</si>
  <si>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</si>
  <si>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</si>
  <si>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</si>
  <si>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</si>
  <si>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</si>
  <si>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</si>
  <si>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</si>
  <si>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</si>
  <si>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</si>
  <si>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</si>
  <si>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</si>
  <si>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</si>
  <si>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</si>
  <si>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</si>
  <si>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</si>
  <si>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</si>
  <si>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</si>
  <si>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</si>
  <si>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</si>
  <si>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</si>
  <si>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</si>
  <si>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</si>
  <si>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</si>
  <si>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</si>
  <si>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</si>
  <si>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</si>
  <si>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</si>
  <si>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</si>
  <si>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</si>
  <si>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</si>
  <si>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</si>
  <si>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</si>
  <si>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</si>
  <si>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</si>
  <si>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</si>
  <si>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</si>
  <si>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</si>
  <si>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</si>
  <si>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</si>
  <si>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</si>
  <si>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</si>
  <si>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</si>
  <si>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</si>
  <si>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</si>
  <si>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</si>
  <si>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</si>
  <si>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</si>
  <si>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</si>
  <si>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</si>
  <si>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</si>
  <si>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</si>
  <si>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</si>
  <si>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</si>
  <si>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</si>
  <si>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</si>
  <si>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</si>
  <si>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</si>
  <si>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</si>
  <si>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</si>
  <si>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</si>
  <si>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</si>
  <si>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</si>
  <si>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</si>
  <si>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</si>
  <si>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</si>
  <si>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</si>
  <si>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</si>
  <si>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</si>
  <si>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</si>
  <si>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</si>
  <si>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</si>
  <si>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</si>
  <si>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</si>
  <si>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</si>
  <si>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</si>
  <si>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</si>
  <si>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</si>
  <si>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</si>
  <si>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</si>
  <si>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</si>
  <si>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</si>
  <si>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</si>
  <si>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</si>
  <si>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</si>
  <si>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</si>
  <si>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</si>
  <si>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</si>
  <si>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</si>
  <si>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</si>
  <si>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</si>
  <si>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</si>
  <si>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</si>
  <si>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</si>
  <si>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</si>
  <si>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</si>
  <si>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</si>
  <si>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</si>
  <si>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</si>
  <si>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</si>
  <si>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</si>
  <si>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</si>
  <si>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</si>
  <si>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</si>
  <si>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</si>
  <si>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</si>
  <si>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</si>
  <si>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</si>
  <si>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</si>
  <si>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</si>
  <si>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</si>
  <si>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</si>
  <si>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</si>
  <si>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</si>
  <si>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</si>
  <si>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</si>
  <si>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</si>
  <si>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</si>
  <si>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</si>
  <si>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</si>
  <si>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</si>
  <si>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</si>
  <si>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</si>
  <si>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</si>
  <si>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</si>
  <si>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</si>
  <si>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</si>
  <si>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</si>
  <si>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</si>
  <si>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</si>
  <si>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</si>
  <si>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</si>
  <si>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</si>
  <si>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</si>
  <si>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</si>
  <si>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</si>
  <si>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</si>
  <si>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</si>
  <si>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</si>
  <si>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</si>
  <si>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</si>
  <si>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</si>
  <si>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</si>
  <si>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</si>
  <si>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</si>
  <si>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</si>
  <si>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</si>
  <si>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</si>
  <si>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</si>
  <si>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</si>
  <si>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</si>
  <si>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</si>
  <si>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</si>
  <si>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</si>
  <si>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</si>
  <si>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</si>
  <si>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</si>
  <si>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</si>
  <si>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</si>
  <si>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</si>
  <si>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</si>
  <si>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</si>
  <si>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</si>
  <si>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</si>
  <si>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</si>
  <si>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</si>
  <si>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</si>
  <si>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</si>
  <si>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</si>
  <si>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</si>
  <si>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</si>
  <si>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</si>
  <si>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</si>
  <si>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</si>
  <si>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</si>
  <si>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</si>
  <si>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</si>
  <si>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</si>
  <si>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</si>
  <si>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</si>
  <si>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</si>
  <si>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</si>
  <si>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</si>
  <si>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</si>
  <si>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</si>
  <si>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</si>
  <si>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</si>
  <si>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</si>
  <si>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</si>
  <si>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</si>
  <si>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</si>
  <si>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</si>
  <si>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</si>
  <si>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</si>
  <si>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</si>
  <si>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</si>
  <si>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</si>
  <si>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</si>
  <si>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</si>
  <si>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</si>
  <si>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</si>
  <si>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</si>
  <si>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</si>
  <si>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</si>
  <si>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</si>
  <si>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</si>
  <si>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</si>
  <si>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</si>
  <si>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</si>
  <si>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</si>
  <si>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</si>
  <si>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</si>
  <si>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</si>
  <si>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</si>
  <si>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</si>
  <si>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</si>
  <si>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</si>
  <si>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</si>
  <si>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</si>
  <si>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</si>
  <si>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</si>
  <si>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</si>
  <si>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</si>
  <si>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</si>
  <si>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</si>
  <si>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</si>
  <si>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</si>
  <si>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</si>
  <si>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</si>
  <si>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</si>
  <si>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</si>
  <si>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</si>
  <si>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</si>
  <si>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</si>
  <si>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</si>
  <si>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</si>
  <si>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</si>
  <si>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</si>
  <si>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</si>
  <si>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</si>
  <si>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</si>
  <si>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</si>
  <si>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</si>
  <si>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</si>
  <si>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</si>
  <si>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</si>
  <si>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</si>
  <si>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</si>
  <si>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</si>
  <si>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</si>
  <si>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</si>
  <si>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</si>
  <si>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</si>
  <si>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</si>
  <si>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</si>
  <si>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</si>
  <si>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</si>
  <si>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</si>
  <si>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</si>
  <si>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</si>
  <si>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</si>
  <si>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</si>
  <si>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</si>
  <si>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</si>
  <si>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</si>
  <si>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</si>
  <si>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</si>
  <si>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</si>
  <si>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</si>
  <si>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</si>
  <si>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</si>
  <si>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</si>
  <si>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</si>
  <si>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</si>
  <si>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</si>
  <si>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</si>
  <si>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</si>
  <si>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</si>
  <si>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</si>
  <si>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</si>
  <si>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</si>
  <si>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</si>
  <si>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</si>
  <si>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</si>
  <si>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</si>
  <si>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</si>
  <si>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</si>
  <si>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</si>
  <si>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</si>
  <si>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</si>
  <si>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</si>
  <si>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</si>
  <si>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</si>
  <si>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</si>
  <si>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</si>
  <si>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</si>
  <si>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</si>
  <si>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</si>
  <si>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</si>
  <si>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</si>
  <si>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</si>
  <si>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</si>
  <si>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</si>
  <si>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</si>
  <si>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</si>
  <si>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</si>
  <si>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</si>
  <si>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</si>
  <si>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</si>
  <si>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</si>
  <si>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</si>
  <si>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</si>
  <si>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</si>
  <si>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</si>
  <si>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</si>
  <si>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</si>
  <si>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</si>
  <si>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</si>
  <si>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</si>
  <si>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</si>
  <si>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</si>
  <si>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</si>
  <si>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</si>
  <si>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</si>
  <si>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</si>
  <si>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</si>
  <si>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</si>
  <si>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</si>
  <si>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</si>
  <si>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</si>
  <si>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</si>
  <si>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</si>
  <si>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</si>
  <si>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</si>
  <si>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</si>
  <si>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</si>
  <si>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</si>
  <si>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</si>
  <si>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</si>
  <si>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</si>
  <si>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</si>
  <si>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</si>
  <si>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</si>
  <si>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</si>
  <si>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</si>
  <si>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</si>
  <si>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</si>
  <si>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</si>
  <si>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</si>
  <si>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</si>
  <si>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</si>
  <si>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</si>
  <si>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</si>
  <si>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</si>
  <si>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</si>
  <si>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</si>
  <si>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</si>
  <si>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</si>
  <si>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</si>
  <si>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</si>
  <si>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</si>
  <si>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</si>
  <si>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</si>
  <si>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</si>
  <si>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</si>
  <si>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</si>
  <si>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</si>
  <si>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</si>
  <si>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</si>
  <si>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</si>
  <si>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</si>
  <si>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</si>
  <si>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</si>
  <si>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</si>
  <si>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</si>
  <si>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</si>
  <si>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</si>
  <si>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</si>
  <si>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</si>
  <si>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</si>
  <si>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</si>
  <si>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</si>
  <si>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</si>
  <si>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</si>
  <si>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</si>
  <si>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</si>
  <si>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</si>
  <si>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</si>
  <si>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</si>
  <si>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</si>
  <si>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</si>
  <si>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</si>
  <si>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</si>
  <si>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</si>
  <si>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</si>
  <si>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</si>
  <si>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</si>
  <si>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</si>
  <si>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</si>
  <si>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</si>
  <si>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</si>
  <si>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</si>
  <si>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</si>
  <si>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</si>
  <si>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</si>
  <si>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</si>
  <si>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</si>
  <si>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</si>
  <si>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</si>
  <si>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</si>
  <si>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</si>
  <si>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</si>
  <si>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</si>
  <si>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</si>
  <si>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</si>
  <si>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</si>
  <si>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</si>
  <si>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</si>
  <si>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</si>
  <si>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</si>
  <si>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</si>
  <si>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</si>
  <si>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</si>
  <si>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</si>
  <si>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</si>
  <si>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</si>
  <si>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</si>
  <si>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</si>
  <si>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</si>
  <si>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</si>
  <si>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</si>
  <si>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</si>
  <si>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</si>
  <si>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</si>
  <si>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</si>
  <si>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</si>
  <si>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</si>
  <si>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</si>
  <si>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</si>
  <si>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</si>
  <si>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</si>
  <si>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</si>
  <si>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</si>
  <si>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</si>
  <si>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</si>
  <si>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</si>
  <si>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</si>
  <si>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</si>
  <si>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</si>
  <si>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</si>
  <si>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</si>
  <si>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</si>
  <si>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</si>
  <si>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</si>
  <si>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</si>
  <si>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</si>
  <si>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</si>
  <si>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</si>
  <si>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</si>
  <si>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</si>
  <si>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</si>
  <si>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</si>
  <si>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</si>
  <si>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</si>
  <si>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</si>
  <si>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</si>
  <si>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</si>
  <si>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</si>
  <si>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</si>
  <si>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</si>
  <si>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</si>
  <si>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</si>
  <si>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</si>
  <si>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</si>
  <si>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</si>
  <si>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</si>
  <si>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</si>
  <si>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</si>
  <si>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</si>
  <si>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</si>
  <si>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</si>
  <si>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</si>
  <si>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</si>
  <si>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</si>
  <si>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</si>
  <si>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</si>
  <si>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</si>
  <si>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</si>
  <si>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</si>
  <si>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</si>
  <si>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</si>
  <si>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</si>
  <si>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</si>
  <si>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</si>
  <si>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</si>
  <si>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</si>
  <si>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</si>
  <si>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</si>
  <si>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</si>
  <si>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</si>
  <si>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</si>
  <si>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</si>
  <si>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</si>
  <si>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</si>
  <si>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</si>
  <si>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</si>
  <si>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</si>
  <si>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</si>
  <si>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</si>
  <si>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</si>
  <si>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</si>
  <si>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</si>
  <si>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</si>
  <si>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</si>
  <si>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</si>
  <si>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</si>
  <si>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</si>
  <si>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</si>
  <si>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</si>
  <si>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</si>
  <si>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</si>
  <si>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</si>
  <si>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</si>
  <si>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</si>
  <si>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</si>
  <si>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</si>
  <si>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</si>
  <si>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</si>
  <si>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</si>
  <si>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</si>
  <si>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</si>
  <si>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</si>
  <si>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</si>
  <si>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</si>
  <si>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</si>
  <si>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</si>
  <si>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</si>
  <si>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</si>
  <si>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</si>
  <si>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</si>
  <si>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</si>
  <si>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</si>
  <si>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</si>
  <si>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</si>
  <si>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</si>
  <si>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</si>
  <si>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</si>
  <si>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</si>
  <si>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</si>
  <si>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</si>
  <si>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</si>
  <si>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</si>
  <si>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</si>
  <si>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</si>
  <si>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</si>
  <si>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</si>
  <si>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</si>
  <si>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</si>
  <si>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</si>
  <si>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</si>
  <si>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</si>
  <si>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</si>
  <si>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</si>
  <si>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</si>
  <si>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</si>
  <si>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</si>
  <si>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</si>
  <si>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</si>
  <si>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</si>
  <si>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</si>
  <si>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</si>
  <si>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</si>
  <si>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</si>
  <si>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</si>
  <si>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</si>
  <si>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</si>
  <si>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</si>
  <si>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</si>
  <si>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</si>
  <si>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</si>
  <si>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</si>
  <si>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</si>
  <si>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</si>
  <si>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</si>
  <si>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</si>
  <si>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</si>
  <si>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</si>
  <si>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</si>
  <si>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</si>
  <si>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</si>
  <si>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</si>
  <si>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</si>
  <si>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</si>
  <si>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</si>
  <si>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</si>
  <si>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</si>
  <si>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</si>
  <si>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</si>
  <si>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</si>
  <si>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</si>
  <si>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</si>
  <si>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</si>
  <si>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</si>
  <si>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</si>
  <si>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</si>
  <si>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</si>
  <si>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</si>
  <si>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</si>
  <si>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</si>
  <si>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</si>
  <si>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</si>
  <si>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</si>
  <si>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</si>
  <si>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</si>
  <si>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</si>
  <si>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</si>
  <si>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</si>
  <si>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</si>
  <si>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</si>
  <si>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</si>
  <si>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</si>
  <si>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</si>
  <si>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</si>
  <si>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</si>
  <si>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</si>
  <si>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</si>
  <si>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</si>
  <si>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</si>
  <si>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</si>
  <si>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</si>
  <si>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</si>
  <si>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</si>
  <si>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</si>
  <si>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</si>
  <si>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</si>
  <si>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</si>
  <si>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</si>
  <si>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</si>
  <si>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</si>
  <si>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</si>
  <si>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</si>
  <si>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</si>
  <si>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</si>
  <si>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</si>
  <si>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</si>
  <si>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</si>
  <si>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</si>
  <si>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</si>
  <si>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</si>
  <si>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</si>
  <si>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</si>
  <si>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</si>
  <si>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</si>
  <si>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</si>
  <si>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</si>
  <si>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</si>
  <si>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</si>
  <si>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</si>
  <si>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</si>
  <si>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</si>
  <si>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</si>
  <si>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</si>
  <si>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</si>
  <si>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</si>
  <si>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</si>
  <si>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</si>
  <si>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</si>
  <si>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</si>
  <si>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</si>
  <si>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</si>
  <si>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</si>
  <si>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</si>
  <si>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</si>
  <si>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</si>
  <si>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</si>
  <si>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</si>
  <si>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</si>
  <si>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</si>
  <si>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</si>
  <si>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</si>
  <si>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</si>
  <si>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</si>
  <si>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</si>
  <si>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</si>
  <si>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</si>
  <si>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</si>
  <si>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</si>
  <si>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</si>
  <si>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</si>
  <si>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</si>
  <si>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</si>
  <si>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</si>
  <si>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</si>
  <si>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</si>
  <si>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</si>
  <si>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</si>
  <si>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</si>
  <si>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</si>
  <si>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</si>
  <si>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</si>
  <si>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</si>
  <si>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</si>
  <si>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</si>
  <si>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</si>
  <si>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</si>
  <si>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</si>
  <si>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</si>
  <si>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</si>
  <si>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</si>
  <si>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</si>
  <si>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</si>
  <si>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</si>
  <si>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</si>
  <si>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</si>
  <si>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</si>
  <si>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</si>
  <si>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</si>
  <si>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</si>
  <si>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</si>
  <si>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</si>
  <si>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</si>
  <si>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</si>
  <si>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</si>
  <si>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</si>
  <si>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</si>
  <si>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</si>
  <si>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</si>
  <si>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</si>
  <si>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</si>
  <si>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</si>
  <si>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</si>
  <si>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</si>
  <si>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</si>
  <si>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</si>
  <si>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</si>
  <si>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</si>
  <si>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</si>
  <si>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</si>
  <si>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</si>
  <si>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</si>
  <si>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</si>
  <si>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</si>
  <si>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</si>
  <si>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</si>
  <si>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</si>
  <si>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</si>
  <si>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</si>
  <si>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</si>
  <si>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</si>
  <si>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</si>
  <si>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</si>
  <si>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</si>
  <si>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</si>
  <si>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</si>
  <si>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</si>
  <si>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</si>
  <si>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</si>
  <si>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</si>
  <si>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</si>
  <si>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</si>
  <si>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</si>
  <si>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</si>
  <si>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</si>
  <si>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</si>
  <si>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</si>
  <si>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</si>
  <si>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</si>
  <si>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</si>
  <si>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</si>
  <si>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</si>
  <si>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</si>
  <si>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</si>
  <si>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</si>
  <si>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</si>
  <si>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</si>
  <si>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</si>
  <si>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</si>
  <si>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</si>
  <si>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</si>
  <si>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</si>
  <si>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</si>
  <si>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</si>
  <si>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</si>
  <si>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</si>
  <si>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</si>
  <si>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</si>
  <si>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</si>
  <si>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</si>
  <si>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</si>
  <si>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</si>
  <si>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</si>
  <si>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</si>
  <si>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</si>
  <si>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</si>
  <si>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</si>
  <si>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</si>
  <si>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</si>
  <si>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</si>
  <si>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</si>
  <si>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</si>
  <si>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</si>
  <si>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</si>
  <si>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</si>
  <si>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</si>
  <si>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</si>
  <si>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</si>
  <si>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</si>
  <si>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</si>
  <si>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</si>
  <si>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</si>
  <si>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</si>
  <si>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</si>
  <si>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</si>
  <si>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</si>
  <si>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</si>
  <si>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</si>
  <si>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</si>
  <si>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</si>
  <si>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</si>
  <si>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</si>
  <si>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</si>
  <si>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</si>
  <si>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</si>
  <si>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</si>
  <si>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</si>
  <si>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</si>
  <si>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</si>
  <si>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</si>
  <si>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</si>
  <si>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</si>
  <si>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</si>
  <si>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</si>
  <si>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</si>
  <si>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</si>
  <si>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</si>
  <si>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</si>
  <si>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</si>
  <si>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</si>
  <si>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</si>
  <si>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</si>
  <si>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</si>
  <si>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</si>
  <si>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</si>
  <si>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</si>
  <si>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</si>
  <si>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</si>
  <si>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</si>
  <si>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</si>
  <si>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</si>
  <si>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</si>
  <si>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</si>
  <si>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</si>
  <si>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</si>
  <si>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</si>
  <si>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</si>
  <si>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</si>
  <si>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</si>
  <si>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</si>
  <si>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</si>
  <si>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</si>
  <si>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</si>
  <si>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</si>
  <si>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</si>
  <si>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</si>
  <si>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</si>
  <si>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</si>
  <si>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</si>
  <si>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</si>
  <si>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</si>
  <si>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</si>
  <si>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</si>
  <si>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</si>
  <si>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</si>
  <si>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</si>
  <si>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</si>
  <si>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</si>
  <si>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</si>
  <si>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</si>
  <si>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</si>
  <si>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</si>
  <si>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</si>
  <si>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</si>
  <si>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</si>
  <si>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</si>
  <si>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</si>
  <si>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</si>
  <si>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</si>
  <si>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</si>
  <si>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</si>
  <si>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</si>
  <si>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</si>
  <si>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</si>
  <si>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</si>
  <si>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</si>
  <si>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</si>
  <si>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</si>
  <si>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</si>
  <si>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</si>
  <si>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</si>
  <si>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</si>
  <si>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</si>
  <si>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</si>
  <si>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</si>
  <si>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</si>
  <si>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</si>
  <si>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</si>
  <si>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</si>
  <si>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</si>
  <si>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</si>
  <si>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</si>
  <si>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</si>
  <si>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</si>
  <si>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</si>
  <si>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</si>
  <si>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</si>
  <si>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</si>
  <si>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</si>
  <si>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</si>
  <si>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</si>
  <si>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</si>
  <si>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</si>
  <si>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</si>
  <si>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</si>
  <si>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</si>
  <si>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</si>
  <si>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</si>
  <si>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</si>
  <si>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</si>
  <si>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</si>
  <si>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</si>
  <si>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</si>
  <si>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</si>
  <si>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</si>
  <si>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</si>
  <si>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</si>
  <si>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</si>
  <si>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</si>
  <si>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</si>
  <si>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</si>
  <si>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</si>
  <si>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</si>
  <si>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</si>
  <si>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</si>
  <si>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</si>
  <si>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</si>
  <si>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</si>
  <si>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</si>
  <si>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</si>
  <si>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</si>
  <si>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</si>
  <si>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</si>
  <si>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</si>
  <si>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</si>
  <si>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</si>
  <si>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</si>
  <si>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</si>
  <si>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</si>
  <si>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</si>
  <si>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</si>
  <si>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</si>
  <si>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</si>
  <si>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</si>
  <si>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</si>
  <si>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</si>
  <si>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</si>
  <si>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</si>
  <si>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</si>
  <si>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</si>
  <si>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</si>
  <si>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</si>
  <si>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</si>
  <si>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</si>
  <si>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</si>
  <si>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</si>
  <si>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</si>
  <si>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</si>
  <si>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</si>
  <si>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</si>
  <si>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</si>
  <si>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</si>
  <si>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</si>
  <si>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</si>
  <si>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</si>
  <si>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</si>
  <si>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</si>
  <si>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</si>
  <si>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</si>
  <si>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</si>
  <si>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</si>
  <si>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</si>
  <si>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</si>
  <si>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</si>
  <si>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</si>
  <si>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</si>
  <si>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</si>
  <si>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</si>
  <si>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</si>
  <si>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</si>
  <si>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</si>
  <si>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</si>
  <si>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</si>
  <si>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</si>
  <si>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</si>
  <si>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</si>
  <si>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</si>
  <si>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</si>
  <si>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</si>
  <si>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</si>
  <si>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</si>
  <si>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</si>
  <si>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</si>
  <si>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</si>
  <si>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</si>
  <si>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</si>
  <si>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</si>
  <si>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</si>
  <si>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</si>
  <si>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</si>
  <si>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</si>
  <si>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</si>
  <si>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</si>
  <si>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</si>
  <si>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</si>
  <si>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</si>
  <si>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</si>
  <si>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</si>
  <si>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</si>
  <si>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</si>
  <si>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</si>
  <si>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</si>
  <si>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</si>
  <si>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</si>
  <si>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</si>
  <si>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</si>
  <si>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</si>
  <si>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</si>
  <si>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</si>
  <si>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</si>
  <si>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</si>
  <si>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</si>
  <si>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</si>
  <si>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</si>
  <si>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</si>
  <si>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</si>
  <si>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</si>
  <si>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</si>
  <si>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</si>
  <si>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</si>
  <si>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</si>
  <si>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</si>
  <si>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</si>
  <si>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</si>
  <si>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</si>
  <si>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</si>
  <si>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</si>
  <si>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</si>
  <si>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</si>
  <si>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</si>
  <si>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</si>
  <si>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</si>
  <si>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</si>
  <si>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</si>
  <si>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</si>
  <si>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</si>
  <si>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</si>
  <si>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</si>
  <si>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</si>
  <si>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</si>
  <si>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</si>
  <si>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</si>
  <si>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</si>
  <si>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</si>
  <si>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</si>
  <si>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</si>
  <si>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</si>
  <si>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</si>
  <si>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</si>
  <si>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</si>
  <si>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</si>
  <si>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</si>
  <si>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</si>
  <si>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</si>
  <si>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</si>
  <si>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</si>
  <si>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</si>
  <si>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</si>
  <si>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</si>
  <si>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</si>
  <si>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</si>
  <si>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</si>
  <si>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</si>
  <si>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</si>
  <si>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</si>
  <si>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</si>
  <si>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</si>
  <si>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</si>
  <si>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</si>
  <si>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</si>
  <si>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</si>
  <si>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</si>
  <si>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</si>
  <si>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</si>
  <si>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</si>
  <si>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</si>
  <si>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</si>
  <si>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</si>
  <si>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</si>
  <si>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</si>
  <si>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</si>
  <si>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</si>
  <si>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</si>
  <si>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</si>
  <si>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</si>
  <si>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</si>
  <si>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</si>
  <si>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</si>
  <si>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</si>
  <si>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</si>
  <si>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</si>
  <si>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</si>
  <si>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</si>
  <si>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</si>
  <si>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</si>
  <si>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</si>
  <si>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</si>
  <si>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</si>
  <si>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</si>
  <si>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</si>
  <si>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</si>
  <si>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</si>
  <si>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</si>
  <si>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</si>
  <si>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</si>
  <si>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</si>
  <si>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</si>
  <si>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</si>
  <si>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</si>
  <si>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</si>
  <si>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</si>
  <si>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</si>
  <si>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</si>
  <si>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</si>
  <si>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</si>
  <si>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</si>
  <si>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</si>
  <si>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</si>
  <si>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</si>
  <si>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</si>
  <si>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</si>
  <si>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</si>
  <si>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</si>
  <si>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</si>
  <si>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</si>
  <si>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</si>
  <si>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</si>
  <si>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</si>
  <si>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</si>
  <si>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</si>
  <si>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</si>
  <si>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</si>
  <si>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</si>
  <si>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</si>
  <si>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</si>
  <si>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</si>
  <si>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</si>
  <si>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</si>
  <si>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</si>
  <si>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</si>
  <si>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</si>
  <si>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</si>
  <si>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</si>
  <si>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</si>
  <si>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</si>
  <si>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</si>
  <si>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</si>
  <si>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</si>
  <si>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</si>
  <si>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</si>
  <si>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</si>
  <si>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</si>
  <si>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</si>
  <si>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</si>
  <si>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</si>
  <si>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</si>
  <si>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</si>
  <si>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</si>
  <si>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</si>
  <si>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</si>
  <si>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</si>
  <si>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</si>
  <si>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</si>
  <si>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</si>
  <si>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</si>
  <si>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</si>
  <si>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</si>
  <si>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</si>
  <si>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</si>
  <si>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</si>
  <si>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</si>
  <si>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</si>
  <si>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</si>
  <si>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</si>
  <si>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</si>
  <si>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</si>
  <si>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</si>
  <si>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</si>
  <si>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</si>
  <si>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</si>
  <si>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</si>
  <si>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</si>
  <si>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</si>
  <si>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</si>
  <si>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</si>
  <si>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</si>
  <si>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</si>
  <si>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</si>
  <si>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</si>
  <si>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</si>
  <si>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</si>
  <si>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</si>
  <si>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</si>
  <si>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</si>
  <si>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</si>
  <si>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</si>
  <si>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</si>
  <si>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</si>
  <si>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</si>
  <si>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</si>
  <si>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</si>
  <si>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</si>
  <si>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</si>
  <si>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</si>
  <si>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</si>
  <si>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</si>
  <si>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</si>
  <si>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</si>
  <si>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</si>
  <si>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</si>
  <si>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</si>
  <si>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</si>
  <si>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</si>
  <si>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</si>
  <si>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</si>
  <si>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</si>
  <si>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</si>
  <si>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</si>
  <si>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</si>
  <si>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</si>
  <si>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</si>
  <si>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</si>
  <si>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</si>
  <si>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</si>
  <si>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</si>
  <si>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</si>
  <si>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</si>
  <si>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</si>
  <si>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</si>
  <si>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</si>
  <si>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</si>
  <si>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</si>
  <si>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</si>
  <si>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</si>
  <si>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</si>
  <si>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</si>
  <si>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</si>
  <si>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</si>
  <si>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</si>
  <si>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</si>
  <si>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</si>
  <si>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</si>
  <si>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</si>
  <si>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</si>
  <si>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</si>
  <si>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</si>
  <si>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</si>
  <si>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</si>
  <si>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</si>
  <si>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</si>
  <si>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</si>
  <si>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</si>
  <si>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</si>
  <si>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</si>
  <si>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</si>
  <si>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</si>
  <si>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</si>
  <si>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</si>
  <si>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</si>
  <si>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</si>
  <si>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</si>
  <si>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</si>
  <si>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</si>
  <si>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</si>
  <si>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</si>
  <si>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</si>
  <si>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</si>
  <si>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</si>
  <si>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</si>
  <si>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</si>
  <si>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</si>
  <si>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</si>
  <si>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</si>
  <si>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</si>
  <si>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</si>
  <si>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</si>
  <si>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</si>
  <si>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</si>
  <si>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</si>
  <si>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</si>
  <si>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</si>
  <si>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</si>
  <si>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</si>
  <si>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</si>
  <si>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</si>
  <si>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</si>
  <si>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</si>
  <si>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</si>
  <si>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</si>
  <si>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</si>
  <si>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</si>
  <si>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</si>
  <si>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</si>
  <si>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</si>
  <si>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</si>
  <si>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</si>
  <si>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</si>
  <si>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</si>
  <si>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</si>
  <si>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</si>
  <si>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</si>
  <si>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</si>
  <si>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</si>
  <si>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</si>
  <si>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</si>
  <si>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</si>
  <si>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</si>
  <si>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</si>
  <si>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</si>
  <si>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</si>
  <si>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</si>
  <si>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</si>
  <si>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</si>
  <si>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</si>
  <si>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</si>
  <si>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</si>
  <si>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</si>
  <si>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</si>
  <si>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</si>
  <si>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</si>
  <si>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</si>
  <si>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</si>
  <si>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</si>
  <si>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</si>
  <si>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</si>
  <si>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</si>
  <si>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</si>
  <si>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</si>
  <si>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</si>
  <si>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</si>
  <si>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</si>
  <si>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</si>
  <si>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</si>
  <si>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</si>
  <si>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</si>
  <si>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</si>
  <si>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</si>
  <si>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</si>
  <si>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</si>
  <si>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</si>
  <si>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</si>
  <si>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</si>
  <si>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</si>
  <si>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</si>
  <si>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</si>
  <si>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</si>
  <si>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</si>
  <si>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</si>
  <si>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</si>
  <si>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</si>
  <si>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</si>
  <si>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</si>
  <si>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</si>
  <si>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</si>
  <si>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</si>
  <si>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</si>
  <si>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</si>
  <si>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</si>
  <si>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</si>
  <si>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</si>
  <si>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</si>
  <si>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</si>
  <si>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</si>
  <si>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</si>
  <si>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</si>
  <si>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</si>
  <si>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</si>
  <si>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</si>
  <si>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</si>
  <si>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</si>
  <si>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</si>
  <si>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</si>
  <si>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</si>
  <si>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</si>
  <si>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</si>
  <si>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</si>
  <si>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</si>
  <si>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</si>
  <si>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</si>
  <si>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</si>
  <si>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</si>
  <si>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</si>
  <si>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</si>
  <si>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</si>
  <si>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</si>
  <si>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</si>
  <si>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</si>
  <si>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</si>
  <si>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</si>
  <si>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</si>
  <si>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</si>
  <si>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</si>
  <si>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</si>
  <si>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</si>
  <si>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</si>
  <si>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</si>
  <si>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</si>
  <si>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</si>
  <si>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</si>
  <si>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</si>
  <si>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</si>
  <si>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</si>
  <si>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</si>
  <si>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</si>
  <si>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</si>
  <si>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</si>
  <si>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</si>
  <si>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</si>
  <si>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</si>
  <si>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</si>
  <si>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</si>
  <si>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</si>
  <si>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</si>
  <si>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</si>
  <si>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</si>
  <si>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</si>
  <si>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</si>
  <si>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</si>
  <si>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</si>
  <si>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</si>
  <si>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</si>
  <si>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</si>
  <si>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</si>
  <si>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</si>
  <si>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</si>
  <si>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</si>
  <si>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</si>
  <si>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</si>
  <si>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</si>
  <si>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</si>
  <si>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</si>
  <si>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</si>
  <si>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</si>
  <si>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</si>
  <si>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</si>
  <si>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</si>
  <si>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</si>
  <si>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</si>
  <si>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</si>
  <si>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</si>
  <si>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</si>
  <si>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</si>
  <si>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</si>
  <si>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</si>
  <si>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</si>
  <si>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</si>
  <si>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</si>
  <si>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</si>
  <si>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</si>
  <si>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</si>
  <si>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</si>
  <si>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</si>
  <si>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</si>
  <si>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</si>
  <si>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</si>
  <si>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</si>
  <si>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</si>
  <si>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</si>
  <si>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</si>
  <si>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</si>
  <si>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</si>
  <si>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</si>
  <si>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</si>
  <si>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</si>
  <si>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</si>
  <si>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</si>
  <si>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</si>
  <si>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</si>
  <si>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</si>
  <si>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</si>
  <si>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</si>
  <si>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</si>
  <si>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</si>
  <si>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</si>
  <si>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</si>
  <si>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</si>
  <si>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</si>
  <si>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</si>
  <si>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</si>
  <si>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</si>
  <si>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</si>
  <si>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</si>
  <si>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</si>
  <si>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</si>
  <si>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</si>
  <si>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</si>
  <si>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</si>
  <si>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</si>
  <si>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</si>
  <si>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</si>
  <si>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</si>
  <si>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</si>
  <si>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</si>
  <si>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</si>
  <si>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</si>
  <si>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</si>
  <si>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</si>
  <si>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</si>
  <si>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</si>
  <si>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</si>
  <si>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</si>
  <si>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</si>
  <si>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</si>
  <si>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</si>
  <si>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</si>
  <si>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</si>
  <si>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</si>
  <si>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</si>
  <si>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</si>
  <si>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</si>
  <si>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</si>
  <si>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</si>
  <si>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</si>
  <si>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</si>
  <si>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</si>
  <si>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</si>
  <si>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</si>
  <si>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</si>
  <si>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</si>
  <si>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</si>
  <si>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</si>
  <si>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</si>
  <si>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</si>
  <si>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</si>
  <si>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</si>
  <si>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</si>
  <si>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</si>
  <si>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</si>
  <si>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</si>
  <si>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</si>
  <si>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</si>
  <si>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</si>
  <si>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</si>
  <si>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</si>
  <si>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</si>
  <si>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</si>
  <si>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</si>
  <si>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</si>
  <si>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</si>
  <si>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</si>
  <si>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</si>
  <si>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</si>
  <si>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</si>
  <si>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</si>
  <si>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</si>
  <si>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</si>
  <si>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</si>
  <si>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</si>
  <si>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</si>
  <si>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</si>
  <si>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</si>
  <si>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</si>
  <si>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</si>
  <si>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</si>
  <si>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</si>
  <si>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</si>
  <si>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</si>
  <si>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</si>
  <si>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</si>
  <si>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</si>
  <si>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</si>
  <si>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</si>
  <si>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</si>
  <si>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</si>
  <si>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</si>
  <si>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</si>
  <si>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</si>
  <si>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</si>
  <si>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</si>
  <si>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</si>
  <si>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</si>
  <si>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</si>
  <si>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</si>
  <si>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</si>
  <si>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</si>
  <si>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</si>
  <si>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</si>
  <si>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</si>
  <si>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</si>
  <si>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</si>
  <si>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</si>
  <si>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</si>
  <si>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</si>
  <si>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</si>
  <si>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</si>
  <si>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</si>
  <si>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</si>
  <si>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</si>
  <si>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</si>
  <si>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</si>
  <si>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</si>
  <si>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</si>
  <si>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</si>
  <si>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</si>
  <si>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</si>
  <si>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</si>
  <si>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</si>
  <si>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</si>
  <si>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</si>
  <si>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</si>
  <si>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</si>
  <si>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</si>
  <si>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</si>
  <si>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</si>
  <si>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</si>
  <si>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</si>
  <si>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</si>
  <si>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</si>
  <si>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</si>
  <si>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</si>
  <si>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</si>
  <si>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</si>
  <si>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</si>
  <si>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</si>
  <si>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</si>
  <si>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</si>
  <si>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</si>
  <si>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</si>
  <si>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</si>
  <si>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</si>
  <si>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</si>
  <si>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</si>
  <si>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</si>
  <si>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</si>
  <si>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</si>
  <si>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</si>
  <si>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</si>
  <si>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</si>
  <si>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</si>
  <si>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</si>
  <si>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</si>
  <si>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</si>
  <si>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</si>
  <si>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</si>
  <si>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</si>
  <si>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</si>
  <si>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</si>
  <si>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</si>
  <si>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</si>
  <si>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</si>
  <si>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</si>
  <si>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</si>
  <si>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</si>
  <si>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</si>
  <si>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</si>
  <si>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</si>
  <si>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</si>
  <si>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</si>
  <si>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</si>
  <si>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</si>
  <si>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</si>
  <si>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</si>
  <si>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</si>
  <si>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</si>
  <si>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</si>
  <si>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</si>
  <si>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</si>
  <si>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</si>
  <si>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</si>
  <si>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</si>
  <si>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</si>
  <si>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</si>
  <si>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</si>
  <si>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</si>
  <si>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</si>
  <si>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</si>
  <si>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</si>
  <si>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</si>
  <si>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</si>
  <si>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</si>
  <si>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</si>
  <si>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</si>
  <si>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</si>
  <si>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</si>
  <si>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</si>
  <si>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</si>
  <si>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</si>
  <si>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</si>
  <si>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</si>
  <si>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</si>
  <si>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</si>
  <si>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</si>
  <si>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</si>
  <si>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</si>
  <si>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</si>
  <si>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</si>
  <si>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</si>
  <si>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</si>
  <si>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</si>
  <si>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</si>
  <si>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</si>
  <si>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</si>
  <si>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</si>
  <si>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</si>
  <si>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</si>
  <si>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</si>
  <si>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</si>
  <si>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</si>
  <si>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</si>
  <si>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</si>
  <si>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</si>
  <si>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</si>
  <si>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</si>
  <si>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</si>
  <si>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</si>
  <si>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</si>
  <si>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</si>
  <si>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</si>
  <si>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</si>
  <si>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</si>
  <si>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</si>
  <si>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</si>
  <si>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</si>
  <si>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</si>
  <si>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</si>
  <si>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</si>
  <si>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</si>
  <si>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</si>
  <si>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</si>
  <si>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</si>
  <si>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</si>
  <si>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</si>
  <si>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</si>
  <si>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</si>
  <si>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</si>
  <si>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</si>
  <si>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</si>
  <si>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</si>
  <si>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</si>
  <si>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</si>
  <si>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</si>
  <si>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</si>
  <si>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</si>
  <si>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</si>
  <si>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</si>
  <si>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</si>
  <si>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</si>
  <si>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</si>
  <si>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</si>
  <si>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</si>
  <si>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</si>
  <si>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</si>
  <si>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</si>
  <si>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</si>
  <si>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</si>
  <si>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</si>
  <si>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</si>
  <si>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</si>
  <si>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</si>
  <si>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</si>
  <si>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</si>
  <si>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</si>
  <si>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</si>
  <si>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</si>
  <si>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</si>
  <si>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</si>
  <si>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</si>
  <si>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</si>
  <si>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</si>
  <si>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</si>
  <si>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</si>
  <si>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</si>
  <si>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</si>
  <si>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</si>
  <si>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</si>
  <si>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</si>
  <si>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</si>
  <si>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</si>
  <si>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</si>
  <si>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</si>
  <si>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</si>
  <si>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</si>
  <si>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</si>
  <si>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</si>
  <si>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</si>
  <si>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</si>
  <si>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</si>
  <si>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</si>
  <si>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</si>
  <si>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</si>
  <si>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</si>
  <si>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</si>
  <si>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</si>
  <si>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</si>
  <si>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</si>
  <si>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</si>
  <si>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</si>
  <si>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</si>
  <si>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</si>
  <si>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</si>
  <si>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</si>
  <si>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</si>
  <si>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</si>
  <si>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</si>
  <si>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</si>
  <si>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</si>
  <si>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</si>
  <si>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</si>
  <si>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</si>
  <si>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</si>
  <si>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</si>
  <si>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</si>
  <si>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</si>
  <si>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</si>
  <si>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</si>
  <si>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</si>
  <si>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</si>
  <si>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</si>
  <si>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</si>
  <si>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</si>
  <si>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</si>
  <si>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</si>
  <si>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</si>
  <si>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</si>
  <si>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</si>
  <si>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</si>
  <si>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</si>
  <si>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</si>
  <si>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</si>
  <si>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</si>
  <si>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</si>
  <si>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</si>
  <si>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</si>
  <si>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</si>
  <si>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</si>
  <si>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</si>
  <si>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</si>
  <si>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</si>
  <si>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</si>
  <si>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</si>
  <si>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</si>
  <si>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</si>
  <si>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</si>
  <si>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</si>
  <si>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</si>
  <si>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</si>
  <si>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</si>
  <si>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</si>
  <si>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</si>
  <si>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</si>
  <si>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</si>
  <si>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</si>
  <si>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</si>
  <si>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</si>
  <si>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</si>
  <si>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</si>
  <si>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</si>
  <si>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</si>
  <si>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</si>
  <si>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</si>
  <si>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</si>
  <si>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</si>
  <si>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</si>
  <si>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</si>
  <si>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</si>
  <si>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</si>
  <si>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</si>
  <si>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</si>
  <si>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</si>
  <si>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</si>
  <si>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</si>
  <si>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</si>
  <si>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</si>
  <si>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</si>
  <si>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</si>
  <si>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</si>
  <si>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</si>
  <si>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</si>
  <si>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</si>
  <si>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</si>
  <si>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</si>
  <si>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</si>
  <si>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</si>
  <si>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</si>
  <si>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</si>
  <si>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</si>
  <si>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</si>
  <si>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</si>
  <si>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</si>
  <si>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</si>
  <si>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</si>
  <si>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</si>
  <si>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</si>
  <si>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</si>
  <si>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</si>
  <si>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</si>
  <si>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</si>
  <si>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</si>
  <si>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</si>
  <si>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</si>
  <si>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</si>
  <si>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</si>
  <si>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</si>
  <si>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</si>
  <si>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</si>
  <si>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</si>
  <si>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</si>
  <si>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</si>
  <si>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</si>
  <si>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</si>
  <si>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</si>
  <si>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</si>
  <si>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</si>
  <si>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</si>
  <si>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</si>
  <si>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</si>
  <si>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</si>
  <si>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</si>
  <si>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</si>
  <si>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</si>
  <si>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</si>
  <si>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</si>
  <si>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</si>
  <si>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</si>
  <si>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</si>
  <si>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</si>
  <si>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</si>
  <si>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</si>
  <si>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</si>
  <si>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</si>
  <si>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</si>
  <si>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</si>
  <si>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</si>
  <si>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</si>
  <si>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</si>
  <si>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</si>
  <si>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</si>
  <si>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</si>
  <si>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</si>
  <si>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</si>
  <si>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</si>
  <si>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</si>
  <si>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</si>
  <si>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</si>
  <si>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</si>
  <si>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</si>
  <si>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</si>
  <si>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</si>
  <si>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</si>
  <si>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</si>
  <si>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</si>
  <si>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</si>
  <si>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</si>
  <si>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</si>
  <si>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</si>
  <si>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</si>
  <si>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</si>
  <si>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</si>
  <si>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</si>
  <si>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</si>
  <si>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</si>
  <si>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</si>
  <si>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</si>
  <si>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</si>
  <si>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</si>
  <si>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</si>
  <si>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</si>
  <si>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</si>
  <si>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</si>
  <si>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</si>
  <si>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</si>
  <si>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</si>
  <si>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</si>
  <si>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</si>
  <si>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</si>
  <si>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</si>
  <si>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</si>
  <si>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</si>
  <si>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</si>
  <si>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</si>
  <si>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</si>
  <si>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</si>
  <si>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</si>
  <si>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</si>
  <si>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</si>
  <si>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</si>
  <si>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</si>
  <si>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</si>
  <si>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</si>
  <si>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</si>
  <si>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</si>
  <si>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</si>
  <si>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</si>
  <si>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</si>
  <si>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</si>
  <si>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</si>
  <si>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</si>
  <si>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</si>
  <si>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</si>
  <si>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</si>
  <si>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</si>
  <si>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</si>
  <si>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</si>
  <si>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</si>
  <si>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</si>
  <si>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</si>
  <si>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</si>
  <si>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</si>
  <si>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</si>
  <si>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</si>
  <si>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</si>
  <si>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</si>
  <si>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</si>
  <si>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</si>
  <si>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</si>
  <si>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</si>
  <si>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</si>
  <si>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</si>
  <si>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</si>
  <si>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</si>
  <si>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</si>
  <si>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</si>
  <si>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</si>
  <si>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</si>
  <si>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</si>
  <si>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</si>
  <si>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</si>
  <si>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</si>
  <si>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</si>
  <si>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</si>
  <si>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</si>
  <si>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</si>
  <si>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</si>
  <si>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</si>
  <si>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</si>
  <si>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</si>
  <si>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</si>
  <si>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</si>
  <si>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</si>
  <si>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</si>
  <si>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</si>
  <si>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</si>
  <si>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</si>
  <si>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</si>
  <si>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</si>
  <si>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</si>
  <si>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</si>
  <si>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</si>
  <si>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</si>
  <si>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</si>
  <si>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</si>
  <si>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</si>
  <si>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</si>
  <si>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</si>
  <si>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</si>
  <si>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</si>
  <si>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</si>
  <si>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</si>
  <si>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</si>
  <si>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</si>
  <si>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</si>
  <si>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</si>
  <si>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</si>
  <si>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</si>
  <si>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</si>
  <si>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</si>
  <si>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</si>
  <si>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</si>
  <si>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</si>
  <si>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</si>
  <si>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</si>
  <si>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</si>
  <si>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</si>
  <si>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</si>
  <si>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</si>
  <si>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</si>
  <si>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</si>
  <si>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</si>
  <si>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</si>
  <si>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</si>
  <si>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</si>
  <si>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</si>
  <si>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</si>
  <si>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</si>
  <si>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</si>
  <si>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</si>
  <si>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</si>
  <si>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</si>
  <si>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</si>
  <si>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</si>
  <si>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</si>
  <si>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</si>
  <si>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</si>
  <si>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</si>
  <si>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</si>
  <si>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</si>
  <si>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</si>
  <si>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</si>
  <si>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</si>
  <si>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</si>
  <si>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</si>
  <si>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</si>
  <si>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</si>
  <si>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</si>
  <si>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</si>
  <si>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</si>
  <si>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</si>
  <si>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</si>
  <si>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</si>
  <si>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</si>
  <si>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</si>
  <si>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</si>
  <si>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</si>
  <si>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</si>
  <si>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</si>
  <si>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</si>
  <si>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</si>
  <si>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</si>
  <si>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</si>
  <si>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</si>
  <si>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</si>
  <si>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</si>
  <si>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</si>
  <si>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</si>
  <si>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</si>
  <si>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</si>
  <si>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</si>
  <si>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</si>
  <si>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</si>
  <si>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</si>
  <si>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</si>
  <si>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</si>
  <si>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</si>
  <si>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</si>
  <si>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</si>
  <si>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</si>
  <si>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</si>
  <si>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</si>
  <si>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</si>
  <si>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</si>
  <si>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</si>
  <si>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</si>
  <si>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</si>
  <si>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</si>
  <si>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</si>
  <si>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</si>
  <si>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</si>
  <si>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</si>
  <si>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</si>
  <si>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</si>
  <si>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</si>
  <si>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</si>
  <si>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</si>
  <si>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</si>
  <si>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</si>
  <si>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</si>
  <si>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</si>
  <si>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</si>
  <si>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</si>
  <si>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</si>
  <si>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</si>
  <si>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</si>
  <si>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</si>
  <si>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</si>
  <si>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</si>
  <si>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</si>
  <si>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</si>
  <si>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</si>
  <si>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</si>
  <si>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</si>
  <si>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</si>
  <si>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</si>
  <si>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</si>
  <si>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</si>
  <si>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</si>
  <si>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</si>
  <si>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</si>
  <si>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</si>
  <si>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</si>
  <si>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</si>
  <si>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</si>
  <si>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</si>
  <si>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</si>
  <si>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</si>
  <si>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</si>
  <si>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</si>
  <si>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</si>
  <si>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</si>
  <si>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</si>
  <si>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</si>
  <si>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</si>
  <si>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</si>
  <si>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</si>
  <si>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</si>
  <si>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</si>
  <si>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</si>
  <si>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</si>
  <si>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</si>
  <si>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</si>
  <si>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</si>
  <si>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</si>
  <si>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</si>
  <si>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</si>
  <si>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</si>
  <si>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</si>
  <si>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</si>
  <si>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</si>
  <si>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</si>
  <si>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</si>
  <si>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</si>
  <si>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</si>
  <si>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</si>
  <si>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</si>
  <si>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</si>
  <si>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</si>
  <si>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</si>
  <si>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</si>
  <si>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</si>
  <si>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</si>
  <si>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</si>
  <si>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</si>
  <si>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</si>
  <si>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</si>
  <si>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</si>
  <si>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</si>
  <si>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</si>
  <si>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</si>
  <si>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</si>
  <si>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</si>
  <si>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</si>
  <si>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</si>
  <si>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</si>
  <si>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</si>
  <si>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</si>
  <si>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</si>
  <si>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</si>
  <si>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</si>
  <si>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</si>
  <si>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</si>
  <si>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</si>
  <si>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</si>
  <si>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</si>
  <si>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</si>
  <si>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</si>
  <si>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</si>
  <si>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</si>
  <si>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</si>
  <si>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</si>
  <si>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</si>
  <si>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</si>
  <si>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</si>
  <si>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</si>
  <si>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</si>
  <si>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</si>
  <si>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</si>
  <si>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</si>
  <si>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</si>
  <si>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</si>
  <si>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</si>
  <si>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</si>
  <si>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</si>
  <si>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</si>
  <si>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</si>
  <si>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</si>
  <si>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</si>
  <si>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</si>
  <si>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</si>
  <si>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</si>
  <si>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</si>
  <si>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</si>
  <si>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</si>
  <si>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</si>
  <si>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</si>
  <si>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</si>
  <si>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</si>
  <si>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</si>
  <si>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</si>
  <si>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</si>
  <si>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</si>
  <si>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</si>
  <si>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</si>
  <si>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</si>
  <si>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</si>
  <si>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</si>
  <si>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</si>
  <si>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</si>
  <si>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</si>
  <si>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</si>
  <si>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</si>
  <si>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</si>
  <si>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</si>
  <si>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</si>
  <si>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</si>
  <si>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</si>
  <si>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</si>
  <si>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</si>
  <si>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</si>
  <si>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</si>
  <si>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</si>
  <si>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</si>
  <si>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</si>
  <si>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</si>
  <si>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</si>
  <si>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</si>
  <si>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</si>
  <si>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</si>
  <si>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</si>
  <si>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</si>
  <si>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</si>
  <si>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</si>
  <si>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</si>
  <si>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</si>
  <si>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</si>
  <si>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</si>
  <si>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</si>
  <si>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</si>
  <si>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</si>
  <si>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</si>
  <si>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</si>
  <si>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</si>
  <si>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</si>
  <si>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</si>
  <si>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</si>
  <si>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</si>
  <si>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</si>
  <si>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</si>
  <si>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</si>
  <si>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</si>
  <si>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</si>
  <si>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</si>
  <si>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</si>
  <si>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</si>
  <si>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</si>
  <si>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</si>
  <si>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</si>
  <si>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</si>
  <si>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</si>
  <si>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</si>
  <si>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</si>
  <si>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</si>
  <si>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</si>
  <si>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</si>
  <si>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</si>
  <si>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</si>
  <si>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</si>
  <si>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</si>
  <si>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</si>
  <si>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</si>
  <si>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</si>
  <si>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</si>
  <si>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</si>
  <si>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</si>
  <si>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</si>
  <si>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</si>
  <si>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</si>
  <si>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</si>
  <si>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</si>
  <si>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</si>
  <si>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</si>
  <si>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</si>
  <si>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</si>
  <si>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</si>
  <si>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</si>
  <si>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</si>
  <si>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</si>
  <si>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</si>
  <si>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</si>
  <si>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</si>
  <si>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</si>
  <si>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</si>
  <si>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</si>
  <si>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</si>
  <si>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</si>
  <si>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</si>
  <si>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</si>
  <si>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</si>
  <si>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</si>
  <si>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</si>
  <si>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</si>
  <si>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</si>
  <si>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</si>
  <si>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</si>
  <si>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</si>
  <si>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</si>
  <si>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</si>
  <si>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</si>
  <si>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</si>
  <si>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</si>
  <si>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</si>
  <si>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</si>
  <si>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</si>
  <si>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</si>
  <si>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</si>
  <si>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</si>
  <si>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</si>
  <si>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</si>
  <si>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</si>
  <si>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</si>
  <si>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</si>
  <si>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</si>
  <si>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</si>
  <si>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</si>
  <si>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</si>
  <si>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</si>
  <si>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</si>
  <si>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</si>
  <si>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</si>
  <si>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</si>
  <si>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</si>
  <si>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</si>
  <si>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</si>
  <si>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</si>
  <si>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</si>
  <si>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</si>
  <si>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</si>
  <si>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</si>
  <si>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</si>
  <si>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</si>
  <si>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</si>
  <si>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</si>
  <si>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</si>
  <si>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</si>
  <si>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</si>
  <si>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</si>
  <si>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</si>
  <si>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</si>
  <si>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</si>
  <si>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</si>
  <si>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</si>
  <si>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</si>
  <si>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</si>
  <si>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</si>
  <si>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</si>
  <si>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</si>
  <si>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</si>
  <si>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</si>
  <si>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</si>
  <si>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</si>
  <si>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</si>
  <si>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</si>
  <si>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</si>
  <si>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</si>
  <si>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</si>
  <si>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</si>
  <si>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</si>
  <si>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</si>
  <si>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</si>
  <si>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</si>
  <si>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</si>
  <si>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</si>
  <si>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</si>
  <si>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</si>
  <si>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</si>
  <si>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</si>
  <si>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</si>
  <si>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</si>
  <si>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</si>
  <si>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</si>
  <si>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</si>
  <si>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</si>
  <si>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</si>
  <si>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</si>
  <si>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</si>
  <si>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</si>
  <si>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</si>
  <si>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</si>
  <si>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</si>
  <si>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</si>
  <si>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</si>
  <si>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</si>
  <si>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</si>
  <si>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</si>
  <si>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</si>
  <si>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</si>
  <si>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</si>
  <si>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</si>
  <si>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</si>
  <si>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</si>
  <si>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</si>
  <si>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</si>
  <si>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</si>
  <si>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</si>
  <si>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</si>
  <si>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</si>
  <si>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</si>
  <si>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</si>
  <si>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</si>
  <si>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</si>
  <si>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</si>
  <si>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</si>
  <si>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</si>
  <si>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</si>
  <si>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</si>
  <si>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</si>
  <si>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</si>
  <si>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</si>
  <si>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</si>
  <si>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</si>
  <si>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</si>
  <si>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</si>
  <si>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</si>
  <si>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</si>
  <si>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</si>
  <si>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</si>
  <si>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</si>
  <si>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</si>
  <si>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</si>
  <si>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</si>
  <si>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</si>
  <si>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</si>
  <si>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</si>
  <si>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</si>
  <si>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</si>
  <si>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</si>
  <si>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</si>
  <si>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</si>
  <si>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</si>
  <si>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</si>
  <si>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</si>
  <si>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</si>
  <si>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</si>
  <si>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</si>
  <si>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</si>
  <si>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</si>
  <si>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</si>
  <si>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</si>
  <si>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</si>
  <si>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</si>
  <si>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</si>
  <si>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</si>
  <si>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</si>
  <si>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</si>
  <si>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</si>
  <si>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</si>
  <si>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</si>
  <si>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</si>
  <si>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</si>
  <si>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</si>
  <si>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</si>
  <si>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</si>
  <si>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</si>
  <si>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</si>
  <si>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</si>
  <si>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</si>
  <si>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</si>
  <si>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</si>
  <si>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</si>
  <si>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</si>
  <si>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</si>
  <si>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</si>
  <si>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</si>
  <si>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</si>
  <si>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</si>
  <si>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</si>
  <si>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</si>
  <si>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</si>
  <si>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</si>
  <si>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</si>
  <si>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</si>
  <si>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</si>
  <si>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</si>
  <si>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</si>
  <si>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</si>
  <si>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</si>
  <si>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</si>
  <si>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</si>
  <si>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</si>
  <si>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</si>
  <si>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</si>
  <si>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</si>
  <si>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</si>
  <si>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</si>
  <si>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</si>
  <si>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</si>
  <si>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</si>
  <si>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</si>
  <si>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</si>
  <si>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</si>
  <si>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</si>
  <si>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</si>
  <si>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</si>
  <si>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</si>
  <si>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</si>
  <si>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</si>
  <si>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</si>
  <si>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</si>
  <si>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</si>
  <si>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</si>
  <si>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</si>
  <si>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</si>
  <si>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</si>
  <si>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</si>
  <si>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</si>
  <si>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</si>
  <si>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</si>
  <si>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</si>
  <si>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</si>
  <si>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</si>
  <si>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</si>
  <si>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</si>
  <si>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</si>
  <si>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</si>
  <si>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</si>
  <si>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</si>
  <si>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</si>
  <si>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</si>
  <si>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</si>
  <si>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</si>
  <si>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</si>
  <si>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</si>
  <si>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</si>
  <si>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</si>
  <si>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</si>
  <si>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</si>
  <si>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</si>
  <si>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</si>
  <si>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</si>
  <si>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</si>
  <si>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</si>
  <si>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</si>
  <si>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</si>
  <si>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</si>
  <si>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</si>
  <si>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</si>
  <si>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</si>
  <si>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</si>
  <si>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</si>
  <si>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</si>
  <si>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</si>
  <si>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</si>
  <si>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</si>
  <si>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</si>
  <si>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</si>
  <si>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</si>
  <si>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</si>
  <si>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</si>
  <si>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</si>
  <si>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</si>
  <si>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</si>
  <si>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</si>
  <si>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</si>
  <si>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</si>
  <si>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</si>
  <si>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</si>
  <si>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</si>
  <si>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</si>
  <si>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</si>
  <si>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</si>
  <si>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</si>
  <si>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</si>
  <si>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</si>
  <si>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</si>
  <si>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</si>
  <si>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</si>
  <si>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</si>
  <si>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</si>
  <si>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</si>
  <si>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</si>
  <si>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</si>
  <si>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</si>
  <si>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</si>
  <si>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</si>
  <si>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</si>
  <si>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</si>
  <si>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</si>
  <si>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</si>
  <si>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</si>
  <si>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</si>
  <si>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</si>
  <si>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</si>
  <si>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</si>
  <si>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</si>
  <si>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</si>
  <si>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</si>
  <si>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</si>
  <si>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</si>
  <si>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</si>
  <si>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</si>
  <si>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</si>
  <si>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</si>
  <si>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</si>
  <si>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</si>
  <si>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</si>
  <si>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</si>
  <si>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</si>
  <si>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</si>
  <si>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</si>
  <si>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</si>
  <si>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</si>
  <si>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</si>
  <si>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</si>
  <si>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</si>
  <si>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</si>
  <si>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</si>
  <si>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</si>
  <si>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</si>
  <si>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</si>
  <si>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</si>
  <si>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</si>
  <si>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</si>
  <si>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</si>
  <si>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</si>
  <si>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</si>
  <si>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</si>
  <si>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</si>
  <si>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</si>
  <si>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</si>
  <si>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</si>
  <si>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</si>
  <si>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</si>
  <si>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</si>
  <si>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</si>
  <si>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</si>
  <si>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</si>
  <si>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</si>
  <si>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</si>
  <si>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</si>
  <si>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</si>
  <si>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</si>
  <si>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</si>
  <si>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</si>
  <si>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</si>
  <si>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</si>
  <si>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</si>
  <si>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</si>
  <si>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</si>
  <si>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</si>
  <si>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</si>
  <si>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</si>
  <si>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</si>
  <si>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</si>
  <si>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</si>
  <si>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</si>
  <si>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</si>
  <si>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</si>
  <si>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</si>
  <si>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</si>
  <si>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</si>
  <si>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</si>
  <si>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</si>
  <si>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</si>
  <si>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</si>
  <si>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</si>
  <si>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</si>
  <si>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</si>
  <si>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</si>
  <si>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</si>
  <si>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</si>
  <si>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</si>
  <si>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</si>
  <si>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</si>
  <si>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</si>
  <si>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</si>
  <si>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</si>
  <si>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</si>
  <si>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</si>
  <si>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</si>
  <si>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</si>
  <si>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</si>
  <si>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</si>
  <si>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</si>
  <si>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</si>
  <si>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</si>
  <si>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</si>
  <si>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</si>
  <si>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</si>
  <si>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</si>
  <si>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</si>
  <si>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</si>
  <si>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</si>
  <si>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</si>
  <si>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</si>
  <si>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</si>
  <si>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</si>
  <si>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</si>
  <si>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</si>
  <si>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</si>
  <si>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</si>
  <si>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</si>
  <si>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</si>
  <si>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</si>
  <si>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</si>
  <si>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</si>
  <si>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</si>
  <si>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</si>
  <si>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</si>
  <si>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</si>
  <si>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</si>
  <si>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</si>
  <si>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</si>
  <si>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</si>
  <si>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</si>
  <si>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</si>
  <si>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</si>
  <si>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</si>
  <si>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</si>
  <si>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</si>
  <si>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</si>
  <si>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</si>
  <si>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</si>
  <si>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</si>
  <si>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</si>
  <si>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</si>
  <si>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</si>
  <si>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</si>
  <si>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</si>
  <si>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</si>
  <si>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</si>
  <si>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</si>
  <si>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</si>
  <si>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</si>
  <si>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</si>
  <si>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</si>
  <si>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</si>
  <si>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</si>
  <si>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</si>
  <si>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</si>
  <si>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</si>
  <si>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</si>
  <si>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</si>
  <si>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</si>
  <si>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</si>
  <si>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</si>
  <si>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</si>
  <si>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</si>
  <si>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</si>
  <si>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</si>
  <si>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</si>
  <si>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</si>
  <si>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</si>
  <si>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</si>
  <si>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</si>
  <si>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</si>
  <si>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</si>
  <si>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</si>
  <si>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</si>
  <si>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</si>
  <si>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</si>
  <si>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</si>
  <si>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</si>
  <si>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</si>
  <si>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</si>
  <si>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</si>
  <si>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</si>
  <si>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</si>
  <si>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</si>
  <si>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</si>
  <si>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</si>
  <si>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</si>
  <si>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</si>
  <si>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</si>
  <si>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</si>
  <si>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</si>
  <si>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</si>
  <si>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</si>
  <si>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</si>
  <si>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</si>
  <si>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</si>
  <si>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</si>
  <si>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</si>
  <si>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</si>
  <si>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</si>
  <si>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</si>
  <si>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</si>
  <si>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</si>
  <si>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</si>
  <si>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</si>
  <si>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</si>
  <si>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</si>
  <si>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</si>
  <si>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</si>
  <si>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</si>
  <si>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</si>
  <si>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</si>
  <si>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</si>
  <si>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</si>
  <si>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</si>
  <si>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</si>
  <si>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</si>
  <si>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</si>
  <si>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</si>
  <si>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</si>
  <si>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</si>
  <si>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</si>
  <si>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</si>
  <si>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</si>
  <si>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</si>
  <si>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</si>
  <si>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</si>
  <si>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</si>
  <si>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</si>
  <si>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</si>
  <si>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</si>
  <si>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</si>
  <si>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</si>
  <si>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</si>
  <si>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</si>
  <si>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</si>
  <si>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</si>
  <si>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</si>
  <si>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</si>
  <si>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</si>
  <si>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</si>
  <si>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</si>
  <si>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</si>
  <si>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</si>
  <si>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</si>
  <si>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</si>
  <si>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</si>
  <si>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</si>
  <si>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</si>
  <si>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</si>
  <si>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</si>
  <si>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</si>
  <si>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</si>
  <si>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</si>
  <si>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</si>
  <si>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</si>
  <si>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</si>
  <si>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</si>
  <si>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</si>
  <si>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</si>
  <si>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</si>
  <si>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</si>
  <si>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</si>
  <si>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</si>
  <si>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</si>
  <si>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</si>
  <si>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</si>
  <si>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</si>
  <si>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</si>
  <si>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</si>
  <si>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</si>
  <si>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</si>
  <si>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</si>
  <si>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</si>
  <si>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</si>
  <si>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</si>
  <si>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</si>
  <si>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</si>
  <si>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</si>
  <si>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</si>
  <si>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</si>
  <si>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</si>
  <si>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</si>
  <si>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</si>
  <si>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</si>
  <si>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</si>
  <si>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</si>
  <si>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</si>
  <si>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</si>
  <si>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</si>
  <si>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</si>
  <si>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</si>
  <si>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</si>
  <si>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</si>
  <si>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</si>
  <si>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</si>
  <si>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</si>
  <si>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</si>
  <si>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</si>
  <si>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</si>
  <si>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</si>
  <si>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</si>
  <si>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</si>
  <si>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</si>
  <si>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</si>
  <si>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</si>
  <si>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</si>
  <si>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</si>
  <si>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</si>
  <si>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</si>
  <si>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</si>
  <si>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</si>
  <si>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</si>
  <si>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</si>
  <si>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</si>
  <si>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</si>
  <si>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</si>
  <si>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</si>
  <si>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</si>
  <si>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</si>
  <si>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</si>
  <si>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</si>
  <si>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</si>
  <si>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</si>
  <si>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</si>
  <si>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</si>
  <si>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</si>
  <si>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</si>
  <si>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</si>
  <si>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</si>
  <si>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</si>
  <si>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</si>
  <si>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</si>
  <si>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</si>
  <si>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</si>
  <si>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</si>
  <si>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</si>
  <si>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</si>
  <si>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</si>
  <si>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</si>
  <si>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</si>
  <si>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</si>
  <si>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</si>
  <si>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</si>
  <si>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</si>
  <si>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</si>
  <si>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</si>
  <si>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</si>
  <si>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</si>
  <si>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</si>
  <si>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</si>
  <si>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</si>
  <si>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</si>
  <si>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</si>
  <si>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</si>
  <si>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</si>
  <si>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</si>
  <si>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</si>
  <si>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</si>
  <si>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</si>
  <si>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</si>
  <si>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</si>
  <si>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</si>
  <si>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</si>
  <si>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</si>
  <si>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</si>
  <si>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</si>
  <si>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</si>
  <si>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</si>
  <si>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</si>
  <si>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</si>
  <si>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</si>
  <si>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</si>
  <si>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</si>
  <si>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</si>
  <si>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</si>
  <si>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</si>
  <si>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</si>
  <si>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</si>
  <si>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</si>
  <si>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</si>
  <si>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</si>
  <si>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</si>
  <si>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</si>
  <si>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</si>
  <si>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</si>
  <si>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</si>
  <si>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</si>
  <si>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</si>
  <si>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</si>
  <si>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</si>
  <si>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</si>
  <si>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</si>
  <si>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</si>
  <si>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</si>
  <si>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</si>
  <si>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</si>
  <si>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</si>
  <si>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</si>
  <si>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</si>
  <si>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</si>
  <si>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</si>
  <si>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</si>
  <si>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</si>
  <si>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</si>
  <si>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</si>
  <si>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</si>
  <si>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</si>
  <si>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</si>
  <si>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</si>
  <si>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</si>
  <si>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</si>
  <si>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</si>
  <si>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</si>
  <si>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</si>
  <si>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</si>
  <si>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</si>
  <si>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</si>
  <si>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</si>
  <si>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</si>
  <si>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</si>
  <si>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</si>
  <si>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</si>
  <si>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</si>
  <si>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</si>
  <si>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</si>
  <si>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</si>
  <si>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</si>
  <si>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</si>
  <si>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</si>
  <si>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</si>
  <si>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</si>
  <si>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</si>
  <si>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</si>
  <si>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</si>
  <si>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</si>
  <si>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</si>
  <si>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</si>
  <si>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</si>
  <si>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</si>
  <si>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</si>
  <si>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</si>
  <si>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</si>
  <si>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</si>
  <si>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</si>
  <si>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</si>
  <si>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</si>
  <si>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</si>
  <si>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</si>
  <si>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</si>
  <si>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</si>
  <si>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</si>
  <si>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</si>
  <si>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</si>
  <si>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</si>
  <si>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</si>
  <si>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</si>
  <si>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</si>
  <si>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</si>
  <si>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</si>
  <si>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</si>
  <si>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</si>
  <si>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</si>
  <si>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</si>
  <si>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</si>
  <si>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</si>
  <si>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</si>
  <si>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</si>
  <si>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</si>
  <si>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</si>
  <si>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</si>
  <si>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</si>
  <si>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</si>
  <si>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</si>
  <si>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</si>
  <si>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</si>
  <si>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</si>
  <si>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</si>
  <si>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</si>
  <si>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</si>
  <si>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</si>
  <si>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</si>
  <si>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</si>
  <si>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</si>
  <si>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</si>
  <si>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</si>
  <si>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</si>
  <si>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</si>
  <si>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</si>
  <si>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</si>
  <si>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</si>
  <si>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</si>
  <si>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</si>
  <si>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</si>
  <si>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</si>
  <si>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</si>
  <si>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</si>
  <si>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</si>
  <si>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</si>
  <si>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</si>
  <si>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</si>
  <si>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</si>
  <si>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</si>
  <si>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</si>
  <si>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</si>
  <si>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</si>
  <si>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</si>
  <si>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</si>
  <si>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</si>
  <si>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</si>
  <si>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</si>
  <si>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</si>
  <si>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</si>
  <si>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</si>
  <si>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</si>
  <si>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</si>
  <si>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</si>
  <si>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</si>
  <si>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</si>
  <si>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</si>
  <si>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</si>
  <si>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</si>
  <si>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</si>
  <si>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</si>
  <si>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</si>
  <si>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</si>
  <si>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</si>
  <si>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</si>
  <si>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</si>
  <si>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</si>
  <si>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</si>
  <si>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</si>
  <si>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</si>
  <si>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</si>
  <si>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</si>
  <si>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</si>
  <si>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</si>
  <si>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</si>
  <si>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</si>
  <si>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</si>
  <si>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</si>
  <si>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</si>
  <si>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</si>
  <si>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</si>
  <si>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</si>
  <si>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</si>
  <si>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</si>
  <si>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</si>
  <si>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</si>
  <si>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</si>
  <si>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</si>
  <si>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</si>
  <si>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</si>
  <si>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</si>
  <si>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</si>
  <si>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</si>
  <si>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</si>
  <si>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</si>
  <si>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</si>
  <si>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</si>
  <si>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</si>
  <si>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</si>
  <si>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</si>
  <si>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</si>
  <si>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</si>
  <si>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</si>
  <si>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</si>
  <si>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</si>
  <si>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</si>
  <si>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</si>
  <si>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</si>
  <si>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</si>
  <si>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</si>
  <si>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</si>
  <si>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</si>
  <si>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</si>
  <si>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</si>
  <si>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</si>
  <si>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</si>
  <si>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</si>
  <si>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</si>
  <si>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</si>
  <si>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</si>
  <si>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</si>
  <si>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</si>
  <si>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</si>
  <si>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</si>
  <si>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</si>
  <si>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</si>
  <si>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</si>
  <si>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</si>
  <si>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</si>
  <si>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</si>
  <si>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</si>
  <si>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</si>
  <si>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</si>
  <si>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</si>
  <si>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</si>
  <si>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</si>
  <si>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</si>
  <si>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</si>
  <si>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</si>
  <si>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</si>
  <si>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</si>
  <si>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</si>
  <si>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</si>
  <si>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</si>
  <si>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</si>
  <si>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</si>
  <si>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</si>
  <si>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</si>
  <si>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</si>
  <si>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</si>
  <si>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</si>
  <si>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</si>
  <si>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</si>
  <si>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</si>
  <si>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</si>
  <si>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</si>
  <si>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</si>
  <si>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</si>
  <si>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</si>
  <si>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</si>
  <si>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</si>
  <si>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</si>
  <si>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</si>
  <si>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</si>
  <si>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</si>
  <si>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</si>
  <si>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</si>
  <si>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</si>
  <si>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</si>
  <si>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</si>
  <si>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</si>
  <si>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</si>
  <si>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</si>
  <si>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</si>
  <si>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</si>
  <si>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</si>
  <si>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</si>
  <si>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</si>
  <si>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</si>
  <si>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</si>
  <si>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</si>
  <si>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</si>
  <si>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</si>
  <si>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</si>
  <si>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</si>
  <si>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</si>
  <si>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</si>
  <si>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</si>
  <si>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</si>
  <si>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</si>
  <si>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</si>
  <si>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</si>
  <si>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</si>
  <si>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</si>
  <si>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</si>
  <si>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</si>
  <si>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</si>
  <si>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</si>
  <si>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</si>
  <si>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</si>
  <si>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</si>
  <si>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</si>
  <si>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</si>
  <si>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</si>
  <si>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</si>
  <si>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</si>
  <si>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</si>
  <si>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</si>
  <si>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</si>
  <si>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</si>
  <si>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</si>
  <si>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</si>
  <si>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</si>
  <si>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</si>
  <si>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</si>
  <si>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</si>
  <si>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</si>
  <si>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</si>
  <si>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</si>
  <si>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</si>
  <si>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</si>
  <si>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</si>
  <si>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</si>
  <si>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</si>
  <si>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</si>
  <si>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</si>
  <si>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</si>
  <si>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</si>
  <si>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</si>
  <si>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</si>
  <si>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</si>
  <si>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</si>
  <si>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</si>
  <si>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</si>
  <si>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</si>
  <si>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</si>
  <si>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</si>
  <si>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</si>
  <si>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</si>
  <si>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</si>
  <si>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</si>
  <si>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</si>
  <si>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</si>
  <si>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</si>
  <si>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</si>
  <si>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</si>
  <si>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</si>
  <si>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</si>
  <si>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</si>
  <si>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</si>
  <si>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</si>
  <si>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</si>
  <si>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</si>
  <si>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</si>
  <si>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</si>
  <si>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</si>
  <si>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</si>
  <si>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</si>
  <si>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</si>
  <si>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</si>
  <si>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</si>
  <si>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</si>
  <si>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</si>
  <si>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</si>
  <si>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</si>
  <si>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</si>
  <si>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</si>
  <si>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</si>
  <si>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</si>
  <si>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</si>
  <si>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</si>
  <si>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</si>
  <si>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</si>
  <si>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</si>
  <si>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</si>
  <si>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</si>
  <si>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</si>
  <si>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</si>
  <si>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</si>
  <si>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</si>
  <si>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</si>
  <si>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</si>
  <si>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</si>
  <si>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</si>
  <si>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</si>
  <si>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</si>
  <si>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</si>
  <si>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</si>
  <si>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</si>
  <si>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</si>
  <si>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</si>
  <si>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</si>
  <si>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</si>
  <si>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</si>
  <si>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</si>
  <si>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</si>
  <si>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</si>
  <si>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</si>
  <si>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</si>
  <si>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</si>
  <si>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</si>
  <si>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</si>
  <si>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</si>
  <si>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</si>
  <si>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</si>
  <si>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</si>
  <si>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</si>
  <si>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</si>
  <si>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</si>
  <si>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</si>
  <si>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</si>
  <si>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</si>
  <si>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</si>
  <si>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</si>
  <si>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</si>
  <si>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</si>
  <si>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</si>
  <si>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</si>
  <si>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</si>
  <si>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</si>
  <si>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</si>
  <si>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</si>
  <si>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</si>
  <si>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</si>
  <si>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</si>
  <si>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</si>
  <si>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</si>
  <si>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</si>
  <si>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</si>
  <si>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</si>
  <si>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</si>
  <si>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</si>
  <si>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</si>
  <si>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</si>
  <si>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</si>
  <si>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</si>
  <si>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</si>
  <si>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</si>
  <si>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</si>
  <si>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</si>
  <si>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</si>
  <si>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</si>
  <si>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</si>
  <si>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</si>
  <si>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</si>
  <si>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</si>
  <si>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</si>
  <si>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</si>
  <si>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</si>
  <si>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</si>
  <si>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</si>
  <si>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</si>
  <si>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</si>
  <si>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</si>
  <si>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</si>
  <si>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</si>
  <si>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</si>
  <si>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</si>
  <si>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</si>
  <si>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</si>
  <si>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</si>
  <si>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</si>
  <si>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</si>
  <si>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</si>
  <si>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</si>
  <si>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</si>
  <si>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</si>
  <si>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</si>
  <si>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</si>
  <si>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</si>
  <si>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</si>
  <si>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</si>
  <si>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</si>
  <si>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</si>
  <si>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</si>
  <si>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</si>
  <si>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</si>
  <si>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</si>
  <si>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</si>
  <si>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</si>
  <si>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</si>
  <si>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</si>
  <si>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</si>
  <si>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</si>
  <si>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</si>
  <si>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</si>
  <si>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</si>
  <si>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</si>
  <si>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</si>
  <si>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</si>
  <si>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</si>
  <si>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</si>
  <si>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</si>
  <si>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</si>
  <si>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</si>
  <si>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</si>
  <si>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</si>
  <si>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</si>
  <si>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</si>
  <si>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</si>
  <si>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</si>
  <si>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</si>
  <si>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</si>
  <si>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</si>
  <si>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</si>
  <si>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</si>
  <si>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</si>
  <si>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</si>
  <si>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</si>
  <si>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</si>
  <si>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</si>
  <si>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</si>
  <si>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</si>
  <si>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</si>
  <si>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</si>
  <si>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</si>
  <si>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</si>
  <si>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</si>
  <si>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</si>
  <si>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</si>
  <si>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</si>
  <si>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</si>
  <si>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</si>
  <si>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</si>
  <si>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</si>
  <si>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</si>
  <si>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</si>
  <si>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</si>
  <si>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</si>
  <si>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</si>
  <si>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</si>
  <si>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</si>
  <si>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</si>
  <si>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</si>
  <si>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</si>
  <si>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</si>
  <si>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</si>
  <si>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</si>
  <si>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</si>
  <si>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</si>
  <si>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</si>
  <si>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</si>
  <si>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</si>
  <si>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</si>
  <si>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</si>
  <si>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</si>
  <si>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</si>
  <si>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</si>
  <si>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</si>
  <si>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</si>
  <si>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</si>
  <si>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</si>
  <si>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</si>
  <si>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</si>
  <si>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</si>
  <si>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</si>
  <si>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</si>
  <si>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</si>
  <si>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</si>
  <si>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</si>
  <si>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</si>
  <si>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</si>
  <si>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</si>
  <si>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</si>
  <si>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</si>
  <si>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</si>
  <si>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</si>
  <si>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</si>
  <si>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</si>
  <si>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</si>
  <si>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</si>
  <si>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</si>
  <si>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</si>
  <si>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</si>
  <si>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</si>
  <si>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</si>
  <si>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</si>
  <si>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</si>
  <si>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</si>
  <si>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</si>
  <si>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</si>
  <si>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</si>
  <si>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</si>
  <si>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</si>
  <si>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</si>
  <si>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</si>
  <si>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</si>
  <si>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</si>
  <si>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</si>
  <si>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</si>
  <si>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</si>
  <si>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</si>
  <si>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</si>
  <si>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</si>
  <si>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</si>
  <si>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</si>
  <si>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</si>
  <si>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</si>
  <si>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</si>
  <si>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</si>
  <si>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</si>
  <si>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</si>
  <si>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</si>
  <si>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</si>
  <si>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</si>
  <si>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</si>
  <si>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</si>
  <si>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</si>
  <si>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</si>
  <si>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</si>
  <si>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</si>
  <si>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</si>
  <si>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</si>
  <si>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</si>
  <si>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</si>
  <si>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</si>
  <si>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</si>
  <si>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</si>
  <si>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</si>
  <si>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</si>
  <si>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</si>
  <si>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</si>
  <si>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</si>
  <si>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</si>
  <si>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</si>
  <si>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</si>
  <si>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</si>
  <si>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</si>
  <si>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</si>
  <si>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</si>
  <si>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</si>
  <si>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</si>
  <si>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</si>
  <si>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</si>
  <si>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</si>
  <si>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</si>
  <si>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</si>
  <si>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</si>
  <si>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</si>
  <si>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</si>
  <si>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</si>
  <si>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</si>
  <si>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</si>
  <si>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</si>
  <si>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</si>
  <si>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</si>
  <si>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</si>
  <si>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</si>
  <si>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</si>
  <si>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</si>
  <si>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</si>
  <si>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</si>
  <si>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</si>
  <si>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</si>
  <si>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</si>
  <si>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</si>
  <si>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</si>
  <si>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</si>
  <si>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</si>
  <si>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</si>
  <si>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</si>
  <si>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</si>
  <si>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</si>
  <si>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</si>
  <si>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</si>
  <si>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</si>
  <si>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</si>
  <si>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</si>
  <si>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</si>
  <si>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</si>
  <si>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</si>
  <si>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</si>
  <si>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</si>
  <si>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</si>
  <si>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</si>
  <si>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</si>
  <si>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</si>
  <si>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</si>
  <si>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</si>
  <si>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</si>
  <si>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</si>
  <si>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</si>
  <si>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</si>
  <si>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</si>
  <si>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</si>
  <si>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</si>
  <si>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</si>
  <si>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</si>
  <si>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</si>
  <si>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</si>
  <si>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</si>
  <si>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</si>
  <si>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</si>
  <si>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</si>
  <si>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</si>
  <si>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</si>
  <si>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</si>
  <si>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</si>
  <si>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</si>
  <si>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</si>
  <si>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</si>
  <si>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</si>
  <si>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</si>
  <si>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</si>
  <si>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</si>
  <si>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</si>
  <si>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</si>
  <si>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</si>
  <si>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</si>
  <si>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</si>
  <si>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</si>
  <si>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</si>
  <si>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</si>
  <si>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</si>
  <si>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</si>
  <si>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</si>
  <si>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</si>
  <si>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</si>
  <si>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</si>
  <si>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</si>
  <si>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</si>
  <si>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</si>
  <si>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</si>
  <si>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</si>
  <si>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</si>
  <si>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</si>
  <si>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</si>
  <si>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</si>
  <si>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</si>
  <si>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</si>
  <si>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</si>
  <si>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</si>
  <si>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</si>
  <si>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</si>
  <si>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</si>
  <si>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</si>
  <si>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</si>
  <si>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</si>
  <si>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</si>
  <si>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</si>
  <si>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</si>
  <si>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</si>
  <si>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</si>
  <si>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</si>
  <si>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</si>
  <si>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</si>
  <si>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</si>
  <si>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</si>
  <si>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</si>
  <si>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</si>
  <si>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</si>
  <si>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</si>
  <si>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</si>
  <si>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</si>
  <si>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</si>
  <si>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</si>
  <si>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</si>
  <si>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</si>
  <si>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</si>
  <si>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</si>
  <si>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</si>
  <si>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</si>
  <si>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</si>
  <si>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</si>
  <si>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</si>
  <si>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</si>
  <si>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</si>
  <si>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</si>
  <si>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</si>
  <si>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</si>
  <si>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</si>
  <si>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</si>
  <si>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</si>
  <si>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</si>
  <si>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</si>
  <si>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</si>
  <si>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</si>
  <si>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</si>
  <si>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</si>
  <si>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</si>
  <si>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</si>
  <si>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</si>
  <si>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</si>
  <si>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</si>
  <si>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</si>
  <si>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</si>
  <si>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</si>
  <si>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</si>
  <si>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</si>
  <si>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</si>
  <si>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</si>
  <si>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</si>
  <si>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</si>
  <si>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</si>
  <si>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</si>
  <si>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</si>
  <si>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</si>
  <si>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</si>
  <si>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</si>
  <si>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</si>
  <si>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</si>
  <si>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</si>
  <si>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</si>
  <si>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</si>
  <si>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</si>
  <si>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</si>
  <si>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</si>
  <si>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</si>
  <si>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</si>
  <si>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</si>
  <si>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</si>
  <si>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</si>
  <si>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</si>
  <si>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</si>
  <si>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</si>
  <si>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</si>
  <si>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</si>
  <si>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</si>
  <si>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</si>
  <si>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</si>
  <si>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</si>
  <si>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</si>
  <si>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</si>
  <si>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</si>
  <si>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</si>
  <si>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</si>
  <si>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</si>
  <si>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</si>
  <si>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</si>
  <si>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</si>
  <si>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</si>
  <si>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</si>
  <si>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</si>
  <si>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</si>
  <si>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</si>
  <si>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</si>
  <si>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</si>
  <si>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</si>
  <si>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</si>
  <si>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</si>
  <si>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</si>
  <si>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</si>
  <si>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</si>
  <si>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</si>
  <si>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</si>
  <si>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</si>
  <si>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</si>
  <si>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</si>
  <si>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</si>
  <si>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</si>
  <si>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</si>
  <si>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</si>
  <si>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</si>
  <si>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</si>
  <si>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</si>
  <si>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</si>
  <si>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</si>
  <si>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</si>
  <si>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</si>
  <si>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</si>
  <si>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</si>
  <si>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</si>
  <si>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</si>
  <si>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</si>
  <si>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</si>
  <si>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</si>
  <si>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</si>
  <si>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</si>
  <si>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</si>
  <si>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</si>
  <si>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</si>
  <si>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</si>
  <si>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</si>
  <si>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</si>
  <si>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</si>
  <si>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</si>
  <si>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</si>
  <si>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</si>
  <si>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</si>
  <si>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</si>
  <si>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</si>
  <si>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</si>
  <si>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</si>
  <si>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</si>
  <si>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</si>
  <si>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</si>
  <si>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</si>
  <si>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</si>
  <si>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</si>
  <si>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</si>
  <si>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</si>
  <si>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</si>
  <si>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</si>
  <si>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</si>
  <si>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</si>
  <si>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</si>
  <si>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</si>
  <si>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</si>
  <si>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</si>
  <si>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</si>
  <si>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</si>
  <si>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</si>
  <si>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</si>
  <si>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</si>
  <si>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</si>
  <si>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</si>
  <si>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</si>
  <si>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</si>
  <si>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</si>
  <si>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</si>
  <si>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</si>
  <si>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</si>
  <si>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</si>
  <si>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</si>
  <si>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</si>
  <si>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</si>
  <si>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</si>
  <si>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</si>
  <si>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</si>
  <si>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</si>
  <si>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</si>
  <si>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</si>
  <si>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</si>
  <si>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</si>
  <si>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</si>
  <si>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</si>
  <si>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</si>
  <si>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</si>
  <si>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</si>
  <si>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</si>
  <si>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</si>
  <si>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</si>
  <si>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</si>
  <si>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</si>
  <si>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</si>
  <si>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</si>
  <si>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</si>
  <si>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</si>
  <si>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</si>
  <si>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</si>
  <si>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</si>
  <si>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</si>
  <si>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</si>
  <si>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</si>
  <si>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</si>
  <si>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</si>
  <si>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</si>
  <si>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</si>
  <si>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</si>
  <si>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</si>
  <si>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</si>
  <si>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</si>
  <si>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</si>
  <si>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</si>
  <si>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</si>
  <si>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</si>
  <si>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</si>
  <si>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</si>
  <si>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</si>
  <si>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</si>
  <si>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</si>
  <si>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</si>
  <si>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</si>
  <si>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</si>
  <si>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</si>
  <si>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</si>
  <si>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</si>
  <si>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</si>
  <si>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</si>
  <si>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</si>
  <si>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</si>
  <si>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</si>
  <si>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</si>
  <si>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</si>
  <si>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</si>
  <si>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</si>
  <si>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</si>
  <si>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</si>
  <si>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</si>
  <si>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</si>
  <si>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</si>
  <si>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</si>
  <si>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</si>
  <si>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</si>
  <si>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</si>
  <si>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</si>
  <si>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</si>
  <si>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</si>
  <si>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</si>
  <si>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</si>
  <si>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</si>
  <si>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</si>
  <si>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</si>
  <si>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</si>
  <si>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</si>
  <si>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</si>
  <si>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</si>
  <si>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</si>
  <si>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</si>
  <si>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</si>
  <si>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</si>
  <si>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</si>
  <si>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</si>
  <si>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</si>
  <si>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</si>
  <si>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</si>
  <si>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</si>
  <si>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</si>
  <si>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</si>
  <si>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</si>
  <si>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</si>
  <si>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</si>
  <si>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</si>
  <si>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</si>
  <si>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</si>
  <si>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</si>
  <si>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</si>
  <si>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</si>
  <si>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</si>
  <si>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</si>
  <si>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</si>
  <si>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</si>
  <si>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</si>
  <si>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</si>
  <si>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</si>
  <si>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</si>
  <si>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</si>
  <si>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</si>
  <si>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</si>
  <si>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</si>
  <si>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</si>
  <si>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</si>
  <si>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</si>
  <si>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</si>
  <si>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</si>
  <si>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</si>
  <si>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</si>
  <si>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</si>
  <si>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</si>
  <si>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</si>
  <si>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</si>
  <si>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</si>
  <si>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</si>
  <si>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</si>
  <si>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</si>
  <si>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</si>
  <si>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</si>
  <si>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</si>
  <si>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</si>
  <si>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</si>
  <si>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</si>
  <si>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</si>
  <si>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</si>
  <si>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</si>
  <si>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</si>
  <si>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</si>
  <si>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</si>
  <si>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</si>
  <si>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</si>
  <si>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</si>
  <si>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</si>
  <si>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</si>
  <si>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</si>
  <si>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</si>
  <si>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</si>
  <si>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</si>
  <si>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</si>
  <si>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</si>
  <si>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</si>
  <si>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</si>
  <si>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</si>
  <si>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</si>
  <si>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</si>
  <si>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</si>
  <si>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</si>
  <si>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</si>
  <si>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</si>
  <si>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</si>
  <si>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</si>
  <si>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</si>
  <si>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</si>
  <si>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</si>
  <si>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</si>
  <si>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</si>
  <si>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</si>
  <si>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</si>
  <si>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</si>
  <si>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</si>
  <si>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</si>
  <si>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</si>
  <si>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</si>
  <si>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</si>
  <si>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</si>
  <si>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</si>
  <si>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</si>
  <si>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</si>
  <si>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</si>
  <si>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</si>
  <si>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</si>
  <si>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</si>
  <si>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</si>
  <si>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</si>
  <si>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</si>
  <si>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</si>
  <si>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</si>
  <si>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</si>
  <si>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</si>
  <si>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</si>
  <si>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</si>
  <si>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</si>
  <si>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</si>
  <si>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</si>
  <si>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</si>
  <si>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</si>
  <si>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</si>
  <si>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</si>
  <si>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</si>
  <si>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</si>
  <si>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</si>
  <si>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</si>
  <si>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</si>
  <si>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</si>
  <si>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</si>
  <si>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</si>
  <si>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</si>
  <si>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</si>
  <si>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</si>
  <si>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</si>
  <si>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</si>
  <si>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</si>
  <si>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</si>
  <si>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</si>
  <si>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</si>
  <si>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</si>
  <si>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</si>
  <si>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</si>
  <si>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</si>
  <si>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</si>
  <si>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</si>
  <si>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</si>
  <si>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</si>
  <si>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</si>
  <si>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</si>
  <si>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</si>
  <si>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</si>
  <si>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</si>
  <si>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</si>
  <si>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</si>
  <si>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</si>
  <si>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</si>
  <si>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</si>
  <si>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</si>
  <si>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</si>
  <si>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</si>
  <si>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</si>
  <si>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</si>
  <si>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</si>
  <si>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</si>
  <si>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</si>
  <si>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</si>
  <si>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</si>
  <si>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</si>
  <si>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</si>
  <si>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</si>
  <si>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</si>
  <si>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</si>
  <si>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</si>
  <si>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</si>
  <si>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</si>
  <si>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</si>
  <si>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</si>
  <si>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</si>
  <si>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</si>
  <si>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</si>
  <si>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</si>
  <si>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</si>
  <si>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</si>
  <si>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</si>
  <si>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</si>
  <si>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</si>
  <si>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</si>
  <si>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</si>
  <si>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</si>
  <si>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</si>
  <si>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</si>
  <si>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</si>
  <si>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</si>
  <si>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</si>
  <si>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</si>
  <si>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</si>
  <si>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</si>
  <si>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</si>
  <si>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</si>
  <si>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</si>
  <si>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</si>
  <si>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</si>
  <si>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</si>
  <si>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</si>
  <si>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</si>
  <si>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</si>
  <si>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</si>
  <si>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</si>
  <si>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</si>
  <si>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</si>
  <si>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</si>
  <si>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</si>
  <si>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</si>
  <si>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</si>
  <si>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</si>
  <si>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</si>
  <si>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</si>
  <si>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</si>
  <si>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</si>
  <si>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</si>
  <si>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</si>
  <si>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</si>
  <si>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</si>
  <si>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</si>
  <si>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</si>
  <si>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</si>
  <si>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</si>
  <si>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</si>
  <si>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</si>
  <si>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</si>
  <si>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</si>
  <si>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</si>
  <si>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</si>
  <si>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</si>
  <si>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</si>
  <si>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</si>
  <si>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</si>
  <si>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</si>
  <si>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</si>
  <si>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</si>
  <si>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</si>
  <si>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</si>
  <si>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</si>
  <si>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</si>
  <si>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</si>
  <si>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</si>
  <si>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</si>
  <si>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</si>
  <si>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</si>
  <si>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</si>
  <si>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</si>
  <si>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</si>
  <si>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</si>
  <si>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</si>
  <si>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</si>
  <si>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</si>
  <si>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</si>
  <si>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</si>
  <si>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</si>
  <si>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</si>
  <si>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</si>
  <si>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</si>
  <si>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</si>
  <si>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</si>
  <si>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</si>
  <si>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</si>
  <si>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</si>
  <si>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</si>
  <si>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</si>
  <si>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</si>
  <si>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</si>
  <si>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</si>
  <si>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</si>
  <si>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</si>
  <si>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</si>
  <si>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</si>
  <si>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</si>
  <si>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</si>
  <si>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</si>
  <si>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</si>
  <si>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</si>
  <si>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</si>
  <si>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</si>
  <si>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</si>
  <si>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</si>
  <si>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</si>
  <si>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</si>
  <si>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</si>
  <si>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</si>
  <si>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</si>
  <si>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</si>
  <si>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</si>
  <si>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</si>
  <si>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</si>
  <si>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</si>
  <si>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</si>
  <si>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</si>
  <si>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</si>
  <si>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</si>
  <si>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</si>
  <si>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</si>
  <si>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</si>
  <si>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</si>
  <si>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</si>
  <si>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</si>
  <si>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</si>
  <si>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</si>
  <si>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</si>
  <si>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</si>
  <si>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</si>
  <si>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</si>
  <si>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</si>
  <si>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</si>
  <si>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</si>
  <si>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</si>
  <si>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</si>
  <si>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</si>
  <si>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</si>
  <si>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</si>
  <si>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</si>
  <si>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</si>
  <si>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</si>
  <si>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</si>
  <si>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</si>
  <si>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</si>
  <si>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</si>
  <si>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</si>
  <si>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</si>
  <si>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</si>
  <si>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</si>
  <si>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</si>
  <si>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</si>
  <si>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</si>
  <si>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</si>
  <si>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</si>
  <si>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</si>
  <si>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</si>
  <si>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</si>
  <si>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</si>
  <si>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</si>
  <si>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</si>
  <si>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</si>
  <si>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</si>
  <si>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</si>
  <si>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</si>
  <si>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</si>
  <si>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</si>
  <si>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</si>
  <si>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</si>
  <si>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</si>
  <si>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</si>
  <si>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</si>
  <si>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</si>
  <si>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</si>
  <si>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</si>
  <si>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</si>
  <si>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</si>
  <si>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</si>
  <si>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</si>
  <si>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</si>
  <si>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</si>
  <si>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</si>
  <si>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</si>
  <si>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</si>
  <si>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</si>
  <si>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</si>
  <si>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</si>
  <si>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</si>
  <si>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</si>
  <si>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</si>
  <si>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</si>
  <si>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</si>
  <si>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</si>
  <si>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</si>
  <si>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</si>
  <si>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</si>
  <si>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</si>
  <si>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</si>
  <si>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</si>
  <si>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</si>
  <si>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</si>
  <si>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</si>
  <si>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</si>
  <si>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</si>
  <si>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</si>
  <si>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</si>
  <si>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</si>
  <si>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</si>
  <si>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</si>
  <si>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</si>
  <si>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</si>
  <si>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</si>
  <si>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</si>
  <si>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</si>
  <si>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</si>
  <si>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</si>
  <si>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</si>
  <si>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</si>
  <si>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</si>
  <si>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</si>
  <si>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</si>
  <si>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</si>
  <si>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</si>
  <si>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</si>
  <si>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</si>
  <si>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</si>
  <si>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</si>
  <si>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</si>
  <si>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</si>
  <si>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</si>
  <si>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</si>
  <si>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</si>
  <si>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</si>
  <si>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</si>
  <si>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</si>
  <si>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</si>
  <si>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</si>
  <si>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</si>
  <si>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</si>
  <si>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</si>
  <si>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</si>
  <si>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</si>
  <si>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</si>
  <si>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</si>
  <si>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</si>
  <si>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</si>
  <si>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</si>
  <si>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</si>
  <si>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</si>
  <si>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</si>
  <si>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</si>
  <si>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</si>
  <si>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</si>
  <si>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</si>
  <si>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</si>
  <si>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</si>
  <si>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</si>
  <si>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</si>
  <si>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</si>
  <si>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</si>
  <si>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</si>
  <si>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</si>
  <si>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</si>
  <si>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</si>
  <si>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</si>
  <si>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</si>
  <si>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</si>
  <si>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</si>
  <si>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</si>
  <si>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</si>
  <si>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</si>
  <si>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</si>
  <si>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</si>
  <si>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</si>
  <si>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</si>
  <si>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</si>
  <si>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</si>
  <si>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</si>
  <si>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</si>
  <si>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</si>
  <si>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</si>
  <si>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</si>
  <si>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</si>
  <si>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</si>
  <si>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</si>
  <si>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</si>
  <si>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</si>
  <si>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</si>
  <si>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</si>
  <si>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</si>
  <si>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</si>
  <si>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</si>
  <si>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</si>
  <si>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</si>
  <si>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</si>
  <si>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</si>
  <si>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</si>
  <si>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</si>
  <si>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</si>
  <si>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</si>
  <si>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</si>
  <si>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</si>
  <si>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</si>
  <si>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</si>
  <si>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</si>
  <si>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</si>
  <si>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</si>
  <si>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</si>
  <si>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</si>
  <si>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</si>
  <si>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</si>
  <si>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</si>
  <si>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</si>
  <si>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</si>
  <si>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</si>
  <si>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</si>
  <si>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</si>
  <si>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</si>
  <si>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</si>
  <si>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</si>
  <si>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</si>
  <si>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</si>
  <si>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</si>
  <si>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</si>
  <si>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</si>
  <si>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</si>
  <si>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</si>
  <si>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</si>
  <si>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</si>
  <si>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</si>
  <si>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</si>
  <si>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</si>
  <si>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</si>
  <si>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</si>
  <si>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</si>
  <si>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</si>
  <si>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</si>
  <si>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</si>
  <si>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</si>
  <si>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</si>
  <si>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</si>
  <si>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</si>
  <si>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</si>
  <si>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</si>
  <si>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</si>
  <si>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</si>
  <si>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</si>
  <si>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</si>
  <si>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</si>
  <si>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</si>
  <si>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</si>
  <si>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</si>
  <si>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</si>
  <si>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</si>
  <si>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</si>
  <si>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</si>
  <si>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</si>
  <si>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</si>
  <si>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</si>
  <si>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</si>
  <si>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</si>
  <si>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</si>
  <si>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</si>
  <si>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</si>
  <si>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</si>
  <si>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</si>
  <si>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</si>
  <si>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</si>
  <si>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</si>
  <si>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</si>
  <si>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</si>
  <si>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</si>
  <si>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</si>
  <si>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</si>
  <si>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</si>
  <si>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</si>
  <si>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</si>
  <si>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</si>
  <si>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</si>
  <si>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</si>
  <si>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</si>
  <si>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</si>
  <si>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</si>
  <si>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</si>
  <si>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</si>
  <si>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</si>
  <si>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</si>
  <si>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</si>
  <si>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</si>
  <si>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</si>
  <si>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</si>
  <si>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</si>
  <si>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</si>
  <si>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</si>
  <si>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</si>
  <si>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</si>
  <si>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</si>
  <si>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</si>
  <si>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</si>
  <si>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</si>
  <si>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</si>
  <si>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</si>
  <si>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</si>
  <si>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</si>
  <si>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</si>
  <si>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</si>
  <si>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</si>
  <si>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</si>
  <si>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</si>
  <si>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</si>
  <si>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</si>
  <si>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</si>
  <si>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</si>
  <si>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</si>
  <si>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</si>
  <si>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</si>
  <si>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</si>
  <si>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</si>
  <si>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</si>
  <si>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</si>
  <si>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</si>
  <si>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</si>
  <si>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</si>
  <si>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</si>
  <si>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</si>
  <si>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</si>
  <si>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</si>
  <si>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</si>
  <si>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</si>
  <si>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</si>
  <si>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</si>
  <si>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</si>
  <si>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</si>
  <si>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</si>
  <si>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</si>
  <si>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</si>
  <si>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</si>
  <si>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</si>
  <si>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</si>
  <si>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</si>
  <si>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</si>
  <si>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</si>
  <si>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</si>
  <si>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</si>
  <si>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</si>
  <si>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</si>
  <si>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</si>
  <si>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</si>
  <si>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</si>
  <si>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</si>
  <si>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</si>
  <si>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</si>
  <si>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</si>
  <si>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</si>
  <si>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</si>
  <si>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</si>
  <si>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</si>
  <si>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</si>
  <si>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</si>
  <si>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</si>
  <si>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</si>
  <si>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</si>
  <si>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</si>
  <si>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</si>
  <si>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</si>
  <si>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</si>
  <si>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</si>
  <si>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</si>
  <si>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</si>
  <si>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</si>
  <si>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</si>
  <si>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</si>
  <si>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</si>
  <si>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</si>
  <si>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</si>
  <si>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</si>
  <si>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</si>
  <si>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</si>
  <si>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</si>
  <si>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</si>
  <si>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</si>
  <si>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</si>
  <si>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</si>
  <si>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</si>
  <si>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</si>
  <si>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</si>
  <si>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</si>
  <si>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</si>
  <si>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</si>
  <si>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</si>
  <si>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</si>
  <si>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</si>
  <si>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</si>
  <si>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</si>
  <si>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</si>
  <si>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</si>
  <si>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</si>
  <si>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</si>
  <si>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</si>
  <si>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</si>
  <si>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</si>
  <si>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</si>
  <si>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</si>
  <si>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</si>
  <si>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</si>
  <si>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</si>
  <si>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</si>
  <si>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</si>
  <si>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60 mins</t>
  </si>
  <si>
    <t>PCM-20251001-00000580</t>
  </si>
  <si>
    <t>Team on the way 60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</si>
  <si>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</si>
  <si>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</si>
  <si>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</si>
  <si>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</si>
  <si>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</si>
  <si>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</si>
  <si>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</si>
  <si>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</si>
  <si>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</si>
  <si>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</si>
  <si>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</si>
  <si>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</si>
  <si>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</si>
  <si>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</si>
  <si>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PCM-20251001-00000509</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</si>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</sst>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1">
    <sortCondition ref="H1:H8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 totalsRowShown="0" headerRowDxfId="157" dataDxfId="156" headerRowBorderDxfId="154" tableBorderDxfId="155" totalsRowBorderDxfId="153">
  <autoFilter ref="A1:CJ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7" totalsRowShown="0" headerRowDxfId="64" dataDxfId="63" headerRowBorderDxfId="61" tableBorderDxfId="62">
  <autoFilter ref="A1:L12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3" totalsRowShown="0" headerRowDxfId="15" dataDxfId="14" headerRowBorderDxfId="12" tableBorderDxfId="13">
  <autoFilter ref="A1:L3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268.36426504629344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14.743281249997381</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45931.31269097222</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45931.31269097222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45931.31269097222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45931.31269097222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45931.31269097222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45931.31269097222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45931.31269097222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45931.31269097222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45931.31269097222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45931.31269097222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45931.31269097222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45931.31269097222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45931.31269097222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45931.31269097222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45931.31269097222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45931.31269097222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45931.31269097222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45931.31269097222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45931.31269097222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45931.31269097222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45931.31269097222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45931.31269097222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45931.31269097222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45931.31269097222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45931.31269097222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45931.31269097222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45931.31269097222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45931.31269097222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45931.31269097222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45931.31269097222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45931.31269097222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45931.31269097222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45931.31269097222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45931.31269097222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45931.31269097222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45931.31269097222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45931.31269097222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45931.31269097222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45931.31269097222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45931.31269097222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45931.31269097222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45931.31269097222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45931.31269097222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45931.31269097222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45931.31269097222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45931.31269097222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45931.31269097222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45931.31269097222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45931.31269097222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45931.31269097222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45931.31269097222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45931.31269097222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45931.31269097222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45931.31269097222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45931.31269097222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45931.31269097222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45931.31269097222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45931.31269097222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45931.31269097222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45931.31269097222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45931.31269097222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45931.31269097222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45931.31269097222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45931.31269097222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45931.31269097222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45931.31269097222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45931.31269097222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45931.31269097222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45931.31269097222</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45931.31269097222</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45931.31269097222</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45931.31269097222</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45931.31269097222</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45931.31269097222</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45931.31269097222</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45931.31269097222</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45931.31269097222</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45931.31269097222</v>
      </c>
      <c r="H81" s="68"/>
      <c r="I81" s="73" t="str">
        <f>IFERROR(VLOOKUP(D81,DB!A:F,6,0),"")</f>
        <v/>
      </c>
      <c r="J81" s="73" t="str">
        <f>IFERROR(VLOOKUP(D81,DB!A:G,7,0),"")</f>
        <v/>
      </c>
      <c r="K81" s="69"/>
      <c r="L81" s="70" t="str">
        <f>IFERROR(VLOOKUP(D81,DB!A:I,9,0),"")</f>
        <v/>
      </c>
    </row>
  </sheetData>
  <customSheetViews>
    <customSheetView guid="{F6042A99-DD27-4453-835D-0834D95730CC}" filter="1" showAutoFilter="1">
      <pageMargins left="0" right="0" top="0" bottom="0" header="0" footer="0"/>
      <autoFilter ref="B1:M1" xr:uid="{588690AF-4F4E-447D-8EA0-00114523800B}"/>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239.66090856480878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124.58560763888818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106.31285300925811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8.08712384258979</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26514</v>
      </c>
      <c r="E7" s="131" t="s">
        <v>38964</v>
      </c>
      <c r="F7" s="132">
        <v>45931.012673611112</v>
      </c>
      <c r="G7" s="133">
        <f ca="1">IFERROR(NOW()-F7,"-")</f>
        <v>0.30001736110716593</v>
      </c>
      <c r="H7" s="132">
        <v>45931.007696759261</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5"/>
      <c r="E8" s="131"/>
      <c r="F8" s="132"/>
      <c r="G8" s="133">
        <f ca="1">IFERROR(NOW()-F8,"-")</f>
        <v>45931.31269097222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45931.31269097222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45931.31269097222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45931.31269097222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45931.31269097222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45931.31269097222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45931.31269097222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45931.31269097222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45931.31269097222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45931.31269097222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45931.31269097222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sheetData>
  <dataValidations count="2">
    <dataValidation allowBlank="1" showInputMessage="1" showErrorMessage="1" sqref="E1" xr:uid="{4D935161-CDD3-4592-B877-3FB59C99E142}"/>
    <dataValidation type="list" allowBlank="1" showInputMessage="1" showErrorMessage="1" sqref="E3:E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7"/>
  <sheetViews>
    <sheetView workbookViewId="0">
      <selection activeCell="C7" sqref="C7"/>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18" t="s">
        <v>24674</v>
      </c>
      <c r="E2" s="18" t="s">
        <v>38964</v>
      </c>
      <c r="F2" s="22">
        <v>45931.305787037039</v>
      </c>
      <c r="G2" s="21">
        <f t="shared" ref="G2:G5" ca="1" si="0">IFERROR(NOW()-F2,"-")</f>
        <v>6.9039351801620796E-3</v>
      </c>
      <c r="H2" s="22">
        <v>45931.300856481481</v>
      </c>
      <c r="I2" s="19" t="str">
        <f>IFERROR(VLOOKUP(D2,DB!A:F,6,0),"")</f>
        <v>SCECO</v>
      </c>
      <c r="J2" s="18" t="str">
        <f>IFERROR(VLOOKUP(D2,DB!A:G,7,0),"")</f>
        <v>Dead+Vandalized</v>
      </c>
      <c r="K2" s="50" t="s">
        <v>39059</v>
      </c>
      <c r="L2" s="23" t="str">
        <f>IFERROR(VLOOKUP(D2,DB!A:I,9,0),"")</f>
        <v>Latis</v>
      </c>
    </row>
    <row r="3" spans="1:13" ht="15" customHeight="1">
      <c r="A3" s="19"/>
      <c r="B3" s="75" t="str">
        <f>IFERROR(VLOOKUP(D3,DB!A:K,11,0),"")</f>
        <v/>
      </c>
      <c r="C3" s="18"/>
      <c r="D3" s="18"/>
      <c r="E3" s="18"/>
      <c r="F3" s="20"/>
      <c r="G3" s="21">
        <f t="shared" ca="1" si="0"/>
        <v>45931.31269097222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45931.31269097222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45931.31269097222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ref="G6:G70" ca="1" si="1">IFERROR(NOW()-F6,"-")</f>
        <v>45931.31269097222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45931.31269097222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45931.31269097222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45931.31269097222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45931.31269097222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45931.31269097222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45931.31269097222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45931.31269097222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45931.31269097222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45931.31269097222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45931.31269097222</v>
      </c>
      <c r="H16" s="22"/>
      <c r="I16" s="19" t="str">
        <f>IFERROR(VLOOKUP(D16,DB!A:F,6,0),"")</f>
        <v/>
      </c>
      <c r="J16" s="18" t="str">
        <f>IFERROR(VLOOKUP(D16,DB!A:G,7,0),"")</f>
        <v/>
      </c>
      <c r="K16" s="50"/>
      <c r="L16" s="23" t="str">
        <f>IFERROR(VLOOKUP(D16,DB!A:I,9,0),"")</f>
        <v/>
      </c>
    </row>
    <row r="17" spans="1:12" ht="15" customHeight="1">
      <c r="A17" s="19"/>
      <c r="B17" s="18" t="str">
        <f>IFERROR(VLOOKUP(#REF!,DB!A:K,11,0),"")</f>
        <v/>
      </c>
      <c r="C17" s="18"/>
      <c r="D17" s="18"/>
      <c r="E17" s="18"/>
      <c r="F17" s="20"/>
      <c r="G17" s="21">
        <f t="shared" ca="1" si="1"/>
        <v>45931.31269097222</v>
      </c>
      <c r="H17" s="22"/>
      <c r="I17" s="19" t="str">
        <f>IFERROR(VLOOKUP(#REF!,DB!A:F,6,0),"")</f>
        <v/>
      </c>
      <c r="J17" s="18" t="str">
        <f>IFERROR(VLOOKUP(#REF!,DB!A:G,7,0),"")</f>
        <v/>
      </c>
      <c r="K17" s="50"/>
      <c r="L17" s="23" t="str">
        <f>IFERROR(VLOOKUP(#REF!,DB!A:I,9,0),"")</f>
        <v/>
      </c>
    </row>
    <row r="18" spans="1:12" ht="15" customHeight="1">
      <c r="A18" s="19"/>
      <c r="B18" s="75" t="str">
        <f>IFERROR(VLOOKUP(D18,DB!A:K,11,0),"")</f>
        <v/>
      </c>
      <c r="C18" s="18"/>
      <c r="D18" s="18"/>
      <c r="E18" s="18"/>
      <c r="F18" s="20"/>
      <c r="G18" s="21">
        <f t="shared" ca="1" si="1"/>
        <v>45931.31269097222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45931.31269097222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45931.31269097222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45931.31269097222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45931.31269097222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45931.31269097222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45931.31269097222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45931.31269097222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45931.31269097222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45931.31269097222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45931.31269097222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45931.31269097222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45931.31269097222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45931.31269097222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45931.31269097222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45931.31269097222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45931.31269097222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45931.31269097222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45931.31269097222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45931.31269097222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45931.31269097222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45931.31269097222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45931.31269097222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45931.31269097222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45931.31269097222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45931.31269097222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45931.31269097222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45931.31269097222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45931.31269097222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45931.31269097222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45931.31269097222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45931.31269097222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45931.31269097222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45931.31269097222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45931.31269097222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45931.31269097222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45931.31269097222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45931.31269097222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45931.31269097222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45931.31269097222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45931.31269097222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45931.31269097222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45931.31269097222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45931.31269097222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45931.31269097222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45931.31269097222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45931.31269097222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45931.31269097222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45931.31269097222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45931.31269097222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45931.31269097222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45931.31269097222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45931.31269097222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ref="G71:G134" ca="1" si="2">IFERROR(NOW()-F71,"-")</f>
        <v>45931.31269097222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45931.31269097222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45931.31269097222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45931.31269097222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45931.31269097222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45931.31269097222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45931.31269097222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45931.31269097222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45931.31269097222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45931.31269097222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45931.31269097222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45931.31269097222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45931.31269097222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45931.31269097222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45931.31269097222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45931.31269097222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45931.31269097222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45931.31269097222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45931.31269097222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45931.31269097222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45931.31269097222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45931.31269097222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45931.31269097222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45931.31269097222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45931.31269097222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45931.31269097222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45931.31269097222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45931.31269097222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45931.31269097222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45931.31269097222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45931.31269097222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45931.31269097222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45931.31269097222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45931.31269097222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45931.31269097222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45931.31269097222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45931.31269097222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45931.31269097222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45931.31269097222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45931.31269097222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45931.31269097222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45931.31269097222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45931.31269097222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45931.31269097222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45931.31269097222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45931.31269097222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45931.31269097222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45931.31269097222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45931.31269097222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45931.31269097222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45931.31269097222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45931.31269097222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45931.31269097222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45931.31269097222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45931.31269097222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45931.31269097222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45931.31269097222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45931.31269097222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45931.31269097222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45931.31269097222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45931.31269097222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45931.31269097222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45931.31269097222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45931.31269097222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ref="G135:G198" ca="1" si="3">IFERROR(NOW()-F135,"-")</f>
        <v>45931.31269097222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45931.31269097222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45931.31269097222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45931.31269097222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45931.31269097222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45931.31269097222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45931.31269097222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45931.31269097222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45931.31269097222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45931.31269097222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45931.31269097222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45931.31269097222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45931.31269097222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45931.31269097222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45931.31269097222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45931.31269097222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45931.31269097222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45931.31269097222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45931.31269097222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45931.31269097222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45931.31269097222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45931.31269097222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45931.31269097222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45931.31269097222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45931.31269097222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45931.31269097222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45931.31269097222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45931.31269097222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45931.31269097222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45931.31269097222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45931.31269097222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45931.31269097222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45931.31269097222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45931.31269097222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45931.31269097222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45931.31269097222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45931.31269097222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45931.31269097222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45931.31269097222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45931.31269097222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45931.31269097222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45931.31269097222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45931.31269097222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45931.31269097222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45931.31269097222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45931.31269097222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45931.31269097222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45931.31269097222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45931.31269097222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45931.31269097222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45931.31269097222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45931.31269097222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45931.31269097222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45931.31269097222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45931.31269097222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45931.31269097222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45931.31269097222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45931.31269097222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45931.31269097222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45931.31269097222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45931.31269097222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45931.31269097222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45931.31269097222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45931.31269097222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ref="G199:G262" ca="1" si="4">IFERROR(NOW()-F199,"-")</f>
        <v>45931.31269097222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45931.31269097222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45931.31269097222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45931.31269097222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45931.31269097222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45931.31269097222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45931.31269097222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45931.31269097222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45931.31269097222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45931.31269097222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45931.31269097222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45931.31269097222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45931.31269097222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45931.31269097222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45931.31269097222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45931.31269097222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45931.31269097222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45931.31269097222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45931.31269097222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45931.31269097222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45931.31269097222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45931.31269097222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45931.31269097222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45931.31269097222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45931.31269097222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45931.31269097222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45931.31269097222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45931.31269097222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45931.31269097222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45931.31269097222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45931.31269097222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45931.31269097222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45931.31269097222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45931.31269097222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45931.31269097222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45931.31269097222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45931.31269097222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45931.31269097222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45931.31269097222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45931.31269097222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45931.31269097222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45931.31269097222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45931.31269097222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45931.31269097222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45931.31269097222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45931.31269097222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45931.31269097222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45931.31269097222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45931.31269097222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45931.31269097222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45931.31269097222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45931.31269097222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45931.31269097222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45931.31269097222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45931.31269097222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45931.31269097222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45931.31269097222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45931.31269097222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45931.31269097222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45931.31269097222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45931.31269097222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45931.31269097222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45931.31269097222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45931.31269097222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ref="G263:G326" ca="1" si="5">IFERROR(NOW()-F263,"-")</f>
        <v>45931.31269097222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45931.31269097222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45931.31269097222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45931.31269097222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45931.31269097222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45931.31269097222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45931.31269097222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45931.31269097222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45931.31269097222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45931.31269097222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45931.31269097222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45931.31269097222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45931.31269097222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45931.31269097222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45931.31269097222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45931.31269097222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45931.31269097222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45931.31269097222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45931.31269097222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45931.31269097222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45931.31269097222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45931.31269097222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45931.31269097222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45931.31269097222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45931.31269097222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45931.31269097222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45931.31269097222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45931.31269097222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45931.31269097222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45931.31269097222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45931.31269097222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45931.31269097222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45931.31269097222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45931.31269097222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45931.31269097222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45931.31269097222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45931.31269097222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45931.31269097222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45931.31269097222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45931.31269097222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45931.31269097222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45931.31269097222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45931.31269097222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45931.31269097222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45931.31269097222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45931.31269097222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45931.31269097222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45931.31269097222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45931.31269097222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45931.31269097222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45931.31269097222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45931.31269097222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45931.31269097222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45931.31269097222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45931.31269097222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45931.31269097222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45931.31269097222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45931.31269097222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45931.31269097222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45931.31269097222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45931.31269097222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45931.31269097222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45931.31269097222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45931.31269097222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ref="G327:G390" ca="1" si="6">IFERROR(NOW()-F327,"-")</f>
        <v>45931.31269097222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45931.31269097222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45931.31269097222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45931.31269097222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45931.31269097222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45931.31269097222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45931.31269097222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45931.31269097222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45931.31269097222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45931.31269097222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45931.31269097222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45931.31269097222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45931.31269097222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45931.31269097222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45931.31269097222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45931.31269097222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45931.31269097222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45931.31269097222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45931.31269097222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45931.31269097222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45931.31269097222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45931.31269097222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45931.31269097222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45931.31269097222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45931.31269097222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45931.31269097222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45931.31269097222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45931.31269097222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45931.31269097222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45931.31269097222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45931.31269097222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45931.31269097222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45931.31269097222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45931.31269097222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45931.31269097222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45931.31269097222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45931.31269097222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45931.31269097222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45931.31269097222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45931.31269097222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45931.31269097222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45931.31269097222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45931.31269097222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45931.31269097222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45931.31269097222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45931.31269097222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45931.31269097222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45931.31269097222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45931.31269097222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45931.31269097222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45931.31269097222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45931.31269097222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45931.31269097222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45931.31269097222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45931.31269097222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45931.31269097222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45931.31269097222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45931.31269097222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45931.31269097222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45931.31269097222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45931.31269097222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45931.31269097222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45931.31269097222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45931.31269097222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ref="G391:G454" ca="1" si="7">IFERROR(NOW()-F391,"-")</f>
        <v>45931.31269097222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45931.31269097222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45931.31269097222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45931.31269097222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45931.31269097222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45931.31269097222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45931.31269097222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45931.31269097222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45931.31269097222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45931.31269097222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45931.31269097222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45931.31269097222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45931.31269097222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45931.31269097222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45931.31269097222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45931.31269097222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45931.31269097222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45931.31269097222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45931.31269097222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45931.31269097222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45931.31269097222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45931.31269097222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45931.31269097222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45931.31269097222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45931.31269097222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45931.31269097222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45931.31269097222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45931.31269097222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45931.31269097222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45931.31269097222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45931.31269097222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45931.31269097222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45931.31269097222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45931.31269097222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45931.31269097222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45931.31269097222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45931.31269097222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45931.31269097222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45931.31269097222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45931.31269097222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45931.31269097222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45931.31269097222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45931.31269097222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45931.31269097222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45931.31269097222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45931.31269097222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45931.31269097222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45931.31269097222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45931.31269097222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45931.31269097222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45931.31269097222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45931.31269097222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45931.31269097222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45931.31269097222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45931.31269097222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45931.31269097222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45931.31269097222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45931.31269097222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45931.31269097222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45931.31269097222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45931.31269097222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45931.31269097222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45931.31269097222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45931.31269097222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ref="G455:G518" ca="1" si="8">IFERROR(NOW()-F455,"-")</f>
        <v>45931.31269097222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45931.31269097222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45931.31269097222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45931.31269097222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45931.31269097222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45931.31269097222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45931.31269097222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45931.31269097222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45931.31269097222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45931.31269097222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45931.31269097222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45931.31269097222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45931.31269097222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45931.31269097222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45931.31269097222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45931.31269097222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45931.31269097222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45931.31269097222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45931.31269097222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45931.31269097222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45931.31269097222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45931.31269097222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45931.31269097222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45931.31269097222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45931.31269097222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45931.31269097222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45931.31269097222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45931.31269097222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45931.31269097222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45931.31269097222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45931.31269097222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45931.31269097222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45931.31269097222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45931.31269097222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45931.31269097222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45931.31269097222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45931.31269097222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45931.31269097222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45931.31269097222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45931.31269097222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45931.31269097222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45931.31269097222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45931.31269097222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45931.31269097222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45931.31269097222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45931.31269097222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45931.31269097222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45931.31269097222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45931.31269097222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45931.31269097222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45931.31269097222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45931.31269097222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45931.31269097222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45931.31269097222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45931.31269097222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45931.31269097222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45931.31269097222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45931.31269097222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45931.31269097222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45931.31269097222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45931.31269097222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45931.31269097222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45931.31269097222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45931.31269097222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ref="G519:G582" ca="1" si="9">IFERROR(NOW()-F519,"-")</f>
        <v>45931.31269097222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45931.31269097222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45931.31269097222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45931.31269097222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45931.31269097222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45931.31269097222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45931.31269097222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45931.31269097222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45931.31269097222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45931.31269097222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45931.31269097222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45931.31269097222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45931.31269097222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45931.31269097222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45931.31269097222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45931.31269097222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45931.31269097222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45931.31269097222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45931.31269097222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45931.31269097222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45931.31269097222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45931.31269097222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45931.31269097222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45931.31269097222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45931.31269097222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45931.31269097222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45931.31269097222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45931.31269097222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45931.31269097222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45931.31269097222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45931.31269097222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45931.31269097222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45931.31269097222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45931.31269097222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45931.31269097222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45931.31269097222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45931.31269097222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45931.31269097222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45931.31269097222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45931.31269097222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45931.31269097222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45931.31269097222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45931.31269097222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45931.31269097222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45931.31269097222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45931.31269097222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45931.31269097222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45931.31269097222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45931.31269097222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45931.31269097222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45931.31269097222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45931.31269097222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45931.31269097222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45931.31269097222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45931.31269097222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45931.31269097222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45931.31269097222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45931.31269097222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45931.31269097222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45931.31269097222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45931.31269097222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45931.31269097222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45931.31269097222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45931.31269097222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ref="G583:G646" ca="1" si="10">IFERROR(NOW()-F583,"-")</f>
        <v>45931.31269097222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45931.31269097222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45931.31269097222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45931.31269097222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45931.31269097222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45931.31269097222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45931.31269097222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45931.31269097222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45931.31269097222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45931.31269097222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45931.31269097222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45931.31269097222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45931.31269097222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45931.31269097222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45931.31269097222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45931.31269097222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45931.31269097222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45931.31269097222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45931.31269097222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45931.31269097222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45931.31269097222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45931.31269097222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45931.31269097222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45931.31269097222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45931.31269097222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45931.31269097222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45931.31269097222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45931.31269097222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45931.31269097222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45931.31269097222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45931.31269097222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45931.31269097222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45931.31269097222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45931.31269097222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45931.31269097222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45931.31269097222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45931.31269097222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45931.31269097222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45931.31269097222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45931.31269097222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45931.31269097222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45931.31269097222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45931.31269097222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45931.31269097222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45931.31269097222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45931.31269097222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45931.31269097222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45931.31269097222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45931.31269097222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45931.31269097222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45931.31269097222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45931.31269097222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45931.31269097222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45931.31269097222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45931.31269097222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45931.31269097222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45931.31269097222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45931.31269097222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45931.31269097222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45931.31269097222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45931.31269097222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45931.31269097222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45931.31269097222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45931.31269097222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ref="G647:G710" ca="1" si="11">IFERROR(NOW()-F647,"-")</f>
        <v>45931.31269097222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45931.31269097222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45931.31269097222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45931.31269097222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45931.31269097222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45931.31269097222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45931.31269097222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45931.31269097222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45931.31269097222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45931.31269097222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45931.31269097222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45931.31269097222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45931.31269097222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45931.31269097222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45931.31269097222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45931.31269097222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45931.31269097222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45931.31269097222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45931.31269097222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45931.31269097222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45931.31269097222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45931.31269097222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45931.31269097222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45931.31269097222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45931.31269097222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45931.31269097222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45931.31269097222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45931.31269097222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45931.31269097222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45931.31269097222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45931.31269097222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45931.31269097222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45931.31269097222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45931.31269097222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45931.31269097222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45931.31269097222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45931.31269097222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45931.31269097222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45931.31269097222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45931.31269097222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45931.31269097222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45931.31269097222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45931.31269097222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45931.31269097222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45931.31269097222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45931.31269097222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45931.31269097222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45931.31269097222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45931.31269097222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45931.31269097222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45931.31269097222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45931.31269097222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45931.31269097222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45931.31269097222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45931.31269097222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45931.31269097222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45931.31269097222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45931.31269097222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45931.31269097222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45931.31269097222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45931.31269097222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45931.31269097222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45931.31269097222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45931.31269097222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ref="G711:G774" ca="1" si="12">IFERROR(NOW()-F711,"-")</f>
        <v>45931.31269097222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45931.31269097222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45931.31269097222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45931.31269097222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45931.31269097222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45931.31269097222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45931.31269097222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45931.31269097222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45931.31269097222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45931.31269097222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45931.31269097222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45931.31269097222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45931.31269097222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45931.31269097222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45931.31269097222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45931.31269097222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45931.31269097222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45931.31269097222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45931.31269097222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45931.31269097222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45931.31269097222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45931.31269097222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45931.31269097222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45931.31269097222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45931.31269097222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45931.31269097222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45931.31269097222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45931.31269097222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45931.31269097222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45931.31269097222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45931.31269097222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45931.31269097222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45931.31269097222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45931.31269097222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45931.31269097222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45931.31269097222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45931.31269097222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45931.31269097222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45931.31269097222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45931.31269097222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45931.31269097222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45931.31269097222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45931.31269097222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45931.31269097222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45931.31269097222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45931.31269097222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45931.31269097222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45931.31269097222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45931.31269097222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45931.31269097222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45931.31269097222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45931.31269097222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45931.31269097222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45931.31269097222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45931.31269097222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45931.31269097222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45931.31269097222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45931.31269097222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45931.31269097222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45931.31269097222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45931.31269097222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45931.31269097222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45931.31269097222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45931.31269097222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ref="G775:G838" ca="1" si="13">IFERROR(NOW()-F775,"-")</f>
        <v>45931.31269097222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45931.31269097222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45931.31269097222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45931.31269097222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45931.31269097222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45931.31269097222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45931.31269097222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45931.31269097222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45931.31269097222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45931.31269097222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45931.31269097222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45931.31269097222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45931.31269097222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45931.31269097222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45931.31269097222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45931.31269097222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45931.31269097222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45931.31269097222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45931.31269097222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45931.31269097222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45931.31269097222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45931.31269097222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45931.31269097222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45931.31269097222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45931.31269097222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45931.31269097222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45931.31269097222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45931.31269097222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45931.31269097222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45931.31269097222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45931.31269097222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45931.31269097222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45931.31269097222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45931.31269097222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45931.31269097222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45931.31269097222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45931.31269097222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45931.31269097222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45931.31269097222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45931.31269097222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45931.31269097222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45931.31269097222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45931.31269097222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45931.31269097222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45931.31269097222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45931.31269097222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45931.31269097222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45931.31269097222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45931.31269097222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45931.31269097222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45931.31269097222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45931.31269097222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45931.31269097222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45931.31269097222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45931.31269097222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45931.31269097222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45931.31269097222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45931.31269097222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45931.31269097222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45931.31269097222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45931.31269097222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45931.31269097222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45931.31269097222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45931.31269097222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ref="G839:G902" ca="1" si="14">IFERROR(NOW()-F839,"-")</f>
        <v>45931.31269097222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45931.31269097222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45931.31269097222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45931.31269097222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45931.31269097222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45931.31269097222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45931.31269097222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45931.31269097222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45931.31269097222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45931.31269097222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45931.31269097222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45931.31269097222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45931.31269097222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45931.31269097222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45931.31269097222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45931.31269097222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45931.31269097222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45931.31269097222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45931.31269097222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45931.31269097222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45931.31269097222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45931.31269097222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45931.31269097222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45931.31269097222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45931.31269097222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45931.31269097222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45931.31269097222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45931.31269097222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45931.31269097222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45931.31269097222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45931.31269097222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45931.31269097222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45931.31269097222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45931.31269097222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45931.31269097222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45931.31269097222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45931.31269097222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45931.31269097222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45931.31269097222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45931.31269097222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45931.31269097222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45931.31269097222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45931.31269097222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45931.31269097222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45931.31269097222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45931.31269097222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45931.31269097222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45931.31269097222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45931.31269097222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45931.31269097222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45931.31269097222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45931.31269097222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45931.31269097222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45931.31269097222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45931.31269097222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45931.31269097222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45931.31269097222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45931.31269097222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45931.31269097222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45931.31269097222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45931.31269097222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45931.31269097222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45931.31269097222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45931.31269097222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ref="G903:G966" ca="1" si="15">IFERROR(NOW()-F903,"-")</f>
        <v>45931.31269097222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45931.31269097222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45931.31269097222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45931.31269097222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45931.31269097222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45931.31269097222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45931.31269097222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45931.31269097222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45931.31269097222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45931.31269097222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45931.31269097222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45931.31269097222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45931.31269097222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45931.31269097222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45931.31269097222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45931.31269097222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45931.31269097222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45931.31269097222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45931.31269097222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45931.31269097222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45931.31269097222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45931.31269097222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45931.31269097222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45931.31269097222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45931.31269097222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45931.31269097222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45931.31269097222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45931.31269097222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45931.31269097222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45931.31269097222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45931.31269097222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45931.31269097222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45931.31269097222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45931.31269097222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45931.31269097222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45931.31269097222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45931.31269097222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45931.31269097222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45931.31269097222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45931.31269097222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45931.31269097222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45931.31269097222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45931.31269097222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45931.31269097222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45931.31269097222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45931.31269097222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45931.31269097222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45931.31269097222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45931.31269097222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45931.31269097222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45931.31269097222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45931.31269097222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45931.31269097222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45931.31269097222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45931.31269097222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45931.31269097222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45931.31269097222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45931.31269097222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45931.31269097222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45931.31269097222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45931.31269097222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45931.31269097222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45931.31269097222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45931.31269097222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ref="G967:G1030" ca="1" si="16">IFERROR(NOW()-F967,"-")</f>
        <v>45931.31269097222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45931.31269097222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45931.31269097222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45931.31269097222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45931.31269097222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45931.31269097222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45931.31269097222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45931.31269097222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45931.31269097222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45931.31269097222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45931.31269097222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45931.31269097222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45931.31269097222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45931.31269097222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45931.31269097222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45931.31269097222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45931.31269097222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45931.31269097222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45931.31269097222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45931.31269097222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45931.31269097222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45931.31269097222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45931.31269097222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45931.31269097222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45931.31269097222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45931.31269097222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45931.31269097222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45931.31269097222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45931.31269097222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45931.31269097222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45931.31269097222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45931.31269097222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45931.31269097222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45931.31269097222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45931.31269097222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45931.31269097222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45931.31269097222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45931.31269097222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45931.31269097222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45931.31269097222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45931.31269097222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45931.31269097222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45931.31269097222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45931.31269097222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45931.31269097222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45931.31269097222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45931.31269097222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45931.31269097222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45931.31269097222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45931.31269097222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45931.31269097222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45931.31269097222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45931.31269097222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45931.31269097222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45931.31269097222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45931.31269097222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45931.31269097222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45931.31269097222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45931.31269097222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45931.31269097222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45931.31269097222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45931.31269097222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45931.31269097222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45931.31269097222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ref="G1031:G1094" ca="1" si="17">IFERROR(NOW()-F1031,"-")</f>
        <v>45931.31269097222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45931.31269097222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45931.31269097222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45931.31269097222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45931.31269097222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45931.31269097222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45931.31269097222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45931.31269097222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45931.31269097222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45931.31269097222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45931.31269097222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45931.31269097222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45931.31269097222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45931.31269097222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45931.31269097222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45931.31269097222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45931.31269097222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45931.31269097222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45931.31269097222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45931.31269097222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45931.31269097222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45931.31269097222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45931.31269097222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45931.31269097222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45931.31269097222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45931.31269097222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45931.31269097222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45931.31269097222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45931.31269097222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45931.31269097222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45931.31269097222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45931.31269097222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45931.31269097222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45931.31269097222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45931.31269097222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45931.31269097222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45931.31269097222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45931.31269097222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45931.31269097222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45931.31269097222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45931.31269097222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45931.31269097222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45931.31269097222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45931.31269097222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45931.31269097222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45931.31269097222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45931.31269097222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45931.31269097222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45931.31269097222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45931.31269097222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45931.31269097222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45931.31269097222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45931.31269097222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45931.31269097222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45931.31269097222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45931.31269097222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45931.31269097222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45931.31269097222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45931.31269097222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45931.31269097222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45931.31269097222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45931.31269097222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45931.31269097222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45931.31269097222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ref="G1095:G1158" ca="1" si="18">IFERROR(NOW()-F1095,"-")</f>
        <v>45931.31269097222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45931.31269097222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45931.31269097222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45931.31269097222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45931.31269097222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45931.31269097222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45931.31269097222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45931.31269097222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45931.31269097222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45931.31269097222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45931.31269097222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45931.31269097222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45931.31269097222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45931.31269097222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45931.31269097222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45931.31269097222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45931.31269097222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45931.31269097222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45931.31269097222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45931.31269097222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45931.31269097222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45931.31269097222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45931.31269097222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45931.31269097222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45931.31269097222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45931.31269097222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45931.31269097222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45931.31269097222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45931.31269097222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45931.31269097222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45931.31269097222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45931.31269097222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45931.31269097222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45931.31269097222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45931.31269097222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45931.31269097222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45931.31269097222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45931.31269097222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45931.31269097222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45931.31269097222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45931.31269097222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45931.31269097222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45931.31269097222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45931.31269097222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45931.31269097222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45931.31269097222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45931.31269097222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45931.31269097222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45931.31269097222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45931.31269097222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45931.31269097222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45931.31269097222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45931.31269097222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45931.31269097222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45931.31269097222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45931.31269097222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45931.31269097222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45931.31269097222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45931.31269097222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45931.31269097222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45931.31269097222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45931.31269097222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45931.31269097222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45931.31269097222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ref="G1159:G1222" ca="1" si="19">IFERROR(NOW()-F1159,"-")</f>
        <v>45931.31269097222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45931.31269097222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45931.31269097222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45931.31269097222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45931.31269097222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45931.31269097222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45931.31269097222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45931.31269097222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45931.31269097222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45931.31269097222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45931.31269097222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45931.31269097222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45931.31269097222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45931.31269097222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45931.31269097222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45931.31269097222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45931.31269097222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45931.31269097222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45931.31269097222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45931.31269097222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45931.31269097222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45931.31269097222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45931.31269097222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45931.31269097222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45931.31269097222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45931.31269097222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45931.31269097222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45931.31269097222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45931.31269097222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45931.31269097222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45931.31269097222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45931.31269097222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45931.31269097222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45931.31269097222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45931.31269097222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45931.31269097222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45931.31269097222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45931.31269097222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45931.31269097222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45931.31269097222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45931.31269097222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45931.31269097222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45931.31269097222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45931.31269097222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45931.31269097222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45931.31269097222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45931.31269097222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45931.31269097222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45931.31269097222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45931.31269097222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45931.31269097222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45931.31269097222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45931.31269097222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45931.31269097222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45931.31269097222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45931.31269097222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45931.31269097222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45931.31269097222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45931.31269097222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45931.31269097222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45931.31269097222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45931.31269097222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45931.31269097222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45931.31269097222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ref="G1223:G1237" ca="1" si="20">IFERROR(NOW()-F1223,"-")</f>
        <v>45931.31269097222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45931.31269097222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45931.31269097222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45931.31269097222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45931.31269097222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45931.31269097222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45931.31269097222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45931.31269097222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45931.31269097222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45931.31269097222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45931.31269097222</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45931.31269097222</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45931.31269097222</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45931.31269097222</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45931.31269097222</v>
      </c>
      <c r="H1237" s="22"/>
      <c r="I1237" s="19" t="str">
        <f>IFERROR(VLOOKUP(D1237,DB!A:F,6,0),"")</f>
        <v/>
      </c>
      <c r="J1237" s="18" t="str">
        <f>IFERROR(VLOOKUP(D1237,DB!A:G,7,0),"")</f>
        <v/>
      </c>
      <c r="K1237" s="50"/>
      <c r="L1237" s="23" t="str">
        <f>IFERROR(VLOOKUP(D1237,DB!A:I,9,0),"")</f>
        <v/>
      </c>
    </row>
  </sheetData>
  <dataValidations count="2">
    <dataValidation allowBlank="1" showInputMessage="1" showErrorMessage="1" sqref="E1" xr:uid="{5914219A-CB83-432D-936A-CC0CB6F3982A}"/>
    <dataValidation type="list" allowBlank="1" showInputMessage="1" showErrorMessage="1" sqref="E2:E12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A4" sqref="A4:X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227.83197337962338</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0.42241319444292458</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45931.31269097222</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45931.31269097222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45931.31269097222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45931.31269097222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45931.31269097222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45931.31269097222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45931.31269097222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45931.31269097222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45931.31269097222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45931.31269097222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45931.31269097222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45931.31269097222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45931.31269097222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45931.31269097222</v>
      </c>
      <c r="H17" s="113"/>
      <c r="I17" s="110" t="str">
        <f>IFERROR(VLOOKUP(D17,DB!A:F,6,0),"")</f>
        <v/>
      </c>
      <c r="J17" s="110" t="str">
        <f>IFERROR(VLOOKUP(D17,DB!A:G,7,0),"")</f>
        <v/>
      </c>
      <c r="K17" s="115"/>
      <c r="L17" s="107" t="str">
        <f>IFERROR(VLOOKUP(D17,DB!A:I,9,0),"")</f>
        <v/>
      </c>
    </row>
    <row r="18" spans="1:12" ht="15" customHeight="1">
      <c r="A18" s="110"/>
      <c r="B18" s="110" t="str">
        <f>IFERROR(VLOOKUP(D19,DB!A:K,11,0),"")</f>
        <v/>
      </c>
      <c r="C18" s="111"/>
      <c r="D18" s="144"/>
      <c r="E18" s="112"/>
      <c r="F18" s="113"/>
      <c r="G18" s="114">
        <f ca="1">IFERROR(NOW()-F18,"")</f>
        <v>45931.31269097222</v>
      </c>
      <c r="H18" s="113"/>
      <c r="I18" s="110" t="str">
        <f>IFERROR(VLOOKUP(D19,DB!A:F,6,0),"")</f>
        <v/>
      </c>
      <c r="J18" s="110" t="str">
        <f>IFERROR(VLOOKUP(D19,DB!A:G,7,0),"")</f>
        <v/>
      </c>
      <c r="K18" s="115"/>
      <c r="L18" s="107" t="str">
        <f>IFERROR(VLOOKUP(D19,DB!A:I,9,0),"")</f>
        <v/>
      </c>
    </row>
    <row r="19" spans="1:12" ht="15" customHeight="1">
      <c r="A19" s="110"/>
      <c r="B19" s="110" t="str">
        <f>IFERROR(VLOOKUP(#REF!,DB!A:K,11,0),"")</f>
        <v/>
      </c>
      <c r="C19" s="111"/>
      <c r="D19" s="107"/>
      <c r="E19" s="112"/>
      <c r="F19" s="113"/>
      <c r="G19" s="114">
        <f ca="1">IFERROR(NOW()-F19,"")</f>
        <v>45931.31269097222</v>
      </c>
      <c r="H19" s="113"/>
      <c r="I19" s="110" t="str">
        <f>IFERROR(VLOOKUP(#REF!,DB!A:F,6,0),"")</f>
        <v/>
      </c>
      <c r="J19" s="110" t="str">
        <f>IFERROR(VLOOKUP(#REF!,DB!A:G,7,0),"")</f>
        <v/>
      </c>
      <c r="K19" s="115"/>
      <c r="L19" s="107" t="str">
        <f>IFERROR(VLOOKUP(#REF!,DB!A:I,9,0),"")</f>
        <v/>
      </c>
    </row>
    <row r="20" spans="1:12" ht="15" customHeight="1">
      <c r="A20" s="110"/>
      <c r="B20" s="110" t="str">
        <f>IFERROR(VLOOKUP(D20,DB!A:K,11,0),"")</f>
        <v/>
      </c>
      <c r="C20" s="111"/>
      <c r="D20" s="107"/>
      <c r="E20" s="112"/>
      <c r="F20" s="113"/>
      <c r="G20" s="114">
        <f ca="1">IFERROR(NOW()-F20,"")</f>
        <v>45931.31269097222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45931.31269097222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45931.31269097222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45931.31269097222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45931.31269097222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45931.31269097222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45931.31269097222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45931.31269097222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45931.31269097222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45931.31269097222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45931.31269097222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45931.31269097222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45931.31269097222</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39.480630787031259</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5.123813657402934</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45931.31269097222</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45931.31269097222</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45931.31269097222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45931.31269097222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45931.31269097222</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45931.31269097222</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45931.31269097222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45931.31269097222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45931.31269097222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45931.31269097222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45931.31269097222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45931.31269097222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45931.31269097222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45931.31269097222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45931.31269097222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45931.31269097222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45931.31269097222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45931.31269097222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45931.31269097222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45931.31269097222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45931.31269097222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45931.31269097222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45931.31269097222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45931.31269097222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45931.31269097222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45931.31269097222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45931.31269097222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45931.31269097222</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45931.31269097222</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45931.31269097222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45931.31269097222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45931.31269097222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45931.31269097222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45931.31269097222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45931.31269097222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45931.31269097222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45931.31269097222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45931.31269097222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45931.31269097222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45931.31269097222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45931.31269097222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45931.31269097222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45931.31269097222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45931.31269097222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45931.31269097222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45931.31269097222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45931.31269097222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45931.31269097222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45931.31269097222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45931.31269097222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45931.31269097222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45931.31269097222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45931.31269097222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45931.31269097222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45931.31269097222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45931.31269097222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45931.31269097222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45931.31269097222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45931.31269097222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45931.31269097222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45931.31269097222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45931.31269097222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45931.31269097222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45931.31269097222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45931.31269097222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45931.31269097222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45931.31269097222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45931.31269097222</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45931.31269097222</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45931.31269097222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45931.31269097222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45931.31269097222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45931.31269097222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45931.31269097222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45931.31269097222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45931.31269097222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45931.31269097222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45931.31269097222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45931.31269097222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45931.31269097222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45931.31269097222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45931.31269097222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45931.31269097222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45931.31269097222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45931.31269097222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45931.31269097222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45931.31269097222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45931.31269097222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45931.31269097222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45931.31269097222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45931.31269097222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45931.31269097222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45931.31269097222</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45931.31269097222</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45931.31269097222</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45931.31269097222</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45931.31269097222</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45931.31269097222</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45931.31269097222</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45931.31269097222</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45931.31269097222</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45931.31269097222</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45931.31269097222</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45931.31269097222</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45931.31269097222</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45931.31269097222</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45931.31269097222</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45931.31269097222</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45931.31269097222</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45931.31269097222</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45931.31269097222</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45931.31269097222</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45931.31269097222</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45931.31269097222</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45931.31269097222</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45931.31269097222</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45931.31269097222</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45931.31269097222</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45931.31269097222</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45931.31269097222</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45931.31269097222</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45931.31269097222</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45931.31269097222</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45931.31269097222</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45931.31269097222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45931.31269097222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45931.31269097222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45931.31269097222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45931.31269097222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45931.31269097222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45931.31269097222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45931.31269097222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45931.31269097222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45931.31269097222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45931.31269097222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45931.31269097222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45931.31269097222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45931.31269097222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45931.31269097222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45931.31269097222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45931.31269097222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45931.31269097222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45931.31269097222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45931.31269097222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45931.31269097222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45931.31269097222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45931.31269097222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45931.31269097222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45931.31269097222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45931.31269097222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45931.31269097222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45931.31269097222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45931.31269097222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45931.31269097222</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45931.31269097222</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45931.31269097222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45931.31269097222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45931.31269097222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45931.31269097222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45931.31269097222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45931.31269097222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45931.31269097222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45931.31269097222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45931.31269097222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45931.31269097222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45931.31269097222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45931.31269097222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45931.31269097222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45931.31269097222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45931.31269097222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45931.31269097222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45931.31269097222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45931.31269097222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45931.31269097222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45931.31269097222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45931.31269097222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45931.31269097222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45931.31269097222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45931.31269097222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45931.31269097222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45931.31269097222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45931.31269097222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45931.31269097222</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45931.31269097222</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45931.31269097222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45931.31269097222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45931.31269097222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45931.31269097222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45931.31269097222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45931.31269097222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45931.31269097222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45931.31269097222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45931.31269097222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45931.31269097222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45931.31269097222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45931.31269097222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45931.31269097222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45931.31269097222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45931.31269097222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45931.31269097222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45931.31269097222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45931.31269097222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45931.31269097222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45931.31269097222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45931.31269097222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45931.31269097222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45931.31269097222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45931.31269097222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45931.31269097222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45931.31269097222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45931.31269097222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45931.31269097222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45931.31269097222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45931.31269097222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45931.31269097222</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45931.31269097222</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45931.31269097222</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45931.31269097222</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45931.31269097222</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45931.31269097222</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45931.31269097222</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45931.31269097222</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45931.31269097222</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45931.31269097222</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45931.31269097222</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45931.31269097222</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45931.31269097222</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45931.31269097222</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45931.31269097222</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45931.31269097222</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45931.31269097222</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45931.31269097222</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45931.31269097222</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45931.31269097222</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45931.31269097222</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45931.31269097222</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45931.31269097222</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45931.31269097222</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3"/>
  <sheetViews>
    <sheetView tabSelected="1" workbookViewId="0">
      <selection activeCell="D7" sqref="D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39069</v>
      </c>
      <c r="B2" s="75" t="s">
        <v>5398</v>
      </c>
      <c r="C2" s="75">
        <v>1</v>
      </c>
      <c r="D2" s="75" t="s">
        <v>32861</v>
      </c>
      <c r="E2" s="100" t="s">
        <v>39070</v>
      </c>
      <c r="F2" s="88">
        <v>45929.14371527778</v>
      </c>
      <c r="G2" s="89">
        <f ca="1">IFERROR(NOW()-F2,"-")</f>
        <v>2.1689756944397232</v>
      </c>
      <c r="H2" s="102">
        <v>45929.455266203702</v>
      </c>
      <c r="I2" s="75" t="str">
        <f>IFERROR(VLOOKUP(D2,DB!A:F,6,0),"")</f>
        <v>SCECO</v>
      </c>
      <c r="J2" s="119" t="str">
        <f>IFERROR(VLOOKUP(D2,DB!A:G,7,0),"")</f>
        <v>In progress</v>
      </c>
      <c r="K2" s="101" t="s">
        <v>39071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39072</v>
      </c>
      <c r="B3" s="75" t="s">
        <v>5398</v>
      </c>
      <c r="C3" s="75">
        <v>1</v>
      </c>
      <c r="D3" s="75" t="s">
        <v>34463</v>
      </c>
      <c r="E3" s="100" t="s">
        <v>39070</v>
      </c>
      <c r="F3" s="88">
        <v>45926.772847222222</v>
      </c>
      <c r="G3" s="89">
        <f ca="1">IFERROR(NOW()-F3,"-")</f>
        <v>4.5398437499970896</v>
      </c>
      <c r="H3" s="102">
        <v>45927.449074074073</v>
      </c>
      <c r="I3" s="75" t="str">
        <f>IFERROR(VLOOKUP(D3,DB!A:F,6,0),"")</f>
        <v>SCECO</v>
      </c>
      <c r="J3" s="119" t="str">
        <f>IFERROR(VLOOKUP(D3,DB!A:G,7,0),"")</f>
        <v>Weak</v>
      </c>
      <c r="K3" s="101" t="s">
        <v>39071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39073</v>
      </c>
      <c r="B4" s="75" t="s">
        <v>5398</v>
      </c>
      <c r="C4" s="75">
        <v>1</v>
      </c>
      <c r="D4" s="75" t="s">
        <v>33408</v>
      </c>
      <c r="E4" s="100" t="s">
        <v>39070</v>
      </c>
      <c r="F4" s="88">
        <v>45927.117546296293</v>
      </c>
      <c r="G4" s="89">
        <f ca="1">IFERROR(NOW()-F4,"-")</f>
        <v>4.1951446759267128</v>
      </c>
      <c r="H4" s="102">
        <v>45926.848171296297</v>
      </c>
      <c r="I4" s="75" t="str">
        <f>IFERROR(VLOOKUP(D4,DB!A:F,6,0),"")</f>
        <v>SCECO</v>
      </c>
      <c r="J4" s="119" t="str">
        <f>IFERROR(VLOOKUP(D4,DB!A:G,7,0),"")</f>
        <v>Dead</v>
      </c>
      <c r="K4" s="101" t="s">
        <v>39071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39074</v>
      </c>
      <c r="B5" s="140" t="str">
        <f>IFERROR(VLOOKUP(D5,DB!A:K,11,0),"")</f>
        <v>R6</v>
      </c>
      <c r="C5" s="140">
        <v>2</v>
      </c>
      <c r="D5" s="140" t="s">
        <v>33233</v>
      </c>
      <c r="E5" s="140" t="s">
        <v>38964</v>
      </c>
      <c r="F5" s="141">
        <v>45931.266840277778</v>
      </c>
      <c r="G5" s="142">
        <f ca="1">IFERROR(NOW()-F5,"-")</f>
        <v>4.5850694441469386E-2</v>
      </c>
      <c r="H5" s="141">
        <v>45931.255046296297</v>
      </c>
      <c r="I5" s="140" t="str">
        <f>IFERROR(VLOOKUP(D5,DB!A:F,6,0),"")</f>
        <v>SCECO</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45931.31269097222</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45931.31269097222</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45931.31269097222</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45931.31269097222</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45931.31269097222</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45931.31269097222</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45931.31269097222</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45931.31269097222</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21"/>
      <c r="B14" s="120" t="str">
        <f>IFERROR(VLOOKUP(D14,DB!A:K,11,0),"")</f>
        <v/>
      </c>
      <c r="C14" s="122"/>
      <c r="D14" s="100"/>
      <c r="E14" s="100"/>
      <c r="F14" s="124"/>
      <c r="G14" s="89">
        <f ca="1">IFERROR(NOW()-F14,"-")</f>
        <v>45931.31269097222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45931.31269097222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45931.31269097222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45931.31269097222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45931.31269097222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45931.31269097222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45931.31269097222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45931.31269097222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45931.31269097222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45931.31269097222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45931.31269097222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45931.31269097222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45931.31269097222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45931.31269097222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45931.31269097222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45931.31269097222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45931.31269097222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45931.31269097222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45931.31269097222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45931.31269097222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45931.31269097222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45931.31269097222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45931.31269097222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45931.31269097222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45931.31269097222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45931.31269097222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45931.31269097222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45931.31269097222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45931.31269097222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45931.31269097222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45931.31269097222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45931.31269097222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45931.31269097222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45931.31269097222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45931.31269097222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45931.31269097222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45931.31269097222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45931.31269097222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45931.31269097222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45931.31269097222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45931.31269097222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45931.31269097222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45931.31269097222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45931.31269097222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45931.31269097222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45931.31269097222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45931.31269097222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45931.31269097222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45931.31269097222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45931.31269097222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45931.31269097222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45931.31269097222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45931.31269097222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45931.31269097222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45931.31269097222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45931.31269097222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45931.31269097222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45931.31269097222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45931.31269097222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45931.31269097222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45931.31269097222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45931.31269097222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45931.31269097222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45931.31269097222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45931.31269097222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45931.31269097222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45931.31269097222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45931.31269097222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45931.31269097222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45931.31269097222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45931.31269097222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45931.31269097222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45931.31269097222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45931.31269097222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45931.31269097222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45931.31269097222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45931.31269097222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45931.31269097222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45931.31269097222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45931.31269097222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45931.31269097222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45931.31269097222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45931.31269097222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45931.31269097222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45931.31269097222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45931.31269097222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45931.31269097222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45931.31269097222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45931.31269097222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45931.31269097222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45931.31269097222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45931.31269097222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45931.31269097222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45931.31269097222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45931.31269097222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45931.31269097222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45931.31269097222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45931.31269097222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45931.31269097222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45931.31269097222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45931.31269097222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45931.31269097222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45931.31269097222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45931.31269097222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45931.31269097222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45931.31269097222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45931.31269097222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45931.31269097222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45931.31269097222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45931.31269097222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45931.31269097222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45931.31269097222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45931.31269097222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45931.31269097222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45931.31269097222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45931.31269097222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45931.31269097222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45931.31269097222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45931.31269097222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45931.31269097222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45931.31269097222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45931.31269097222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45931.31269097222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45931.31269097222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45931.31269097222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45931.31269097222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45931.31269097222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45931.31269097222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45931.31269097222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45931.31269097222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45931.31269097222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45931.31269097222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45931.31269097222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45931.31269097222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45931.31269097222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45931.31269097222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45931.31269097222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45931.31269097222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45931.31269097222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45931.31269097222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45931.31269097222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45931.31269097222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45931.31269097222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45931.31269097222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45931.31269097222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45931.31269097222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45931.31269097222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45931.31269097222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45931.31269097222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45931.31269097222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45931.31269097222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45931.31269097222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45931.31269097222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45931.31269097222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45931.31269097222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45931.31269097222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45931.31269097222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45931.31269097222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45931.31269097222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45931.31269097222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45931.31269097222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45931.31269097222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45931.31269097222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45931.31269097222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45931.31269097222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45931.31269097222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45931.31269097222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45931.31269097222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45931.31269097222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45931.31269097222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45931.31269097222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45931.31269097222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45931.31269097222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45931.31269097222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45931.31269097222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45931.31269097222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45931.31269097222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45931.31269097222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45931.31269097222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45931.31269097222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45931.31269097222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45931.31269097222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45931.31269097222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45931.31269097222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45931.31269097222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45931.31269097222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45931.31269097222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45931.31269097222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45931.31269097222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45931.31269097222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45931.31269097222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45931.31269097222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45931.31269097222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45931.31269097222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45931.31269097222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45931.31269097222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45931.31269097222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45931.31269097222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45931.31269097222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45931.31269097222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45931.31269097222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45931.31269097222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45931.31269097222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45931.31269097222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45931.31269097222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45931.31269097222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45931.31269097222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45931.31269097222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45931.31269097222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45931.31269097222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45931.31269097222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45931.31269097222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45931.31269097222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45931.31269097222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45931.31269097222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45931.31269097222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45931.31269097222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45931.31269097222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45931.31269097222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45931.31269097222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45931.31269097222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45931.31269097222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45931.31269097222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45931.31269097222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45931.31269097222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45931.31269097222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45931.31269097222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45931.31269097222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45931.31269097222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45931.31269097222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45931.31269097222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45931.31269097222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45931.31269097222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45931.31269097222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45931.31269097222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45931.31269097222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45931.31269097222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45931.31269097222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45931.31269097222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45931.31269097222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45931.31269097222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45931.31269097222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45931.31269097222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45931.31269097222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45931.31269097222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45931.31269097222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45931.31269097222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45931.31269097222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45931.31269097222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45931.31269097222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45931.31269097222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45931.31269097222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45931.31269097222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45931.31269097222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45931.31269097222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45931.31269097222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45931.31269097222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45931.31269097222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45931.31269097222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45931.31269097222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45931.31269097222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45931.31269097222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45931.31269097222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45931.31269097222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45931.31269097222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45931.31269097222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45931.31269097222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45931.31269097222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45931.31269097222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45931.31269097222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45931.31269097222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45931.31269097222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45931.31269097222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45931.31269097222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45931.31269097222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45931.31269097222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45931.31269097222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45931.31269097222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45931.31269097222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45931.31269097222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45931.31269097222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45931.31269097222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45931.31269097222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45931.31269097222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45931.31269097222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45931.31269097222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45931.31269097222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45931.31269097222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45931.31269097222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45931.31269097222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45931.31269097222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45931.31269097222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45931.31269097222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45931.31269097222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45931.31269097222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45931.31269097222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45931.31269097222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45931.31269097222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45931.31269097222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45931.31269097222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45931.31269097222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45931.31269097222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45931.31269097222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45931.31269097222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45931.31269097222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45931.31269097222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45931.31269097222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45931.31269097222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45931.31269097222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45931.31269097222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45931.31269097222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45931.31269097222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45931.31269097222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45931.31269097222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45931.31269097222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45931.31269097222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45931.31269097222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45931.31269097222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45931.31269097222</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45931.31269097222</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45931.31269097222</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45931.31269097222</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45931.31269097222</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45931.31269097222</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45931.31269097222</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45931.31269097222</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45931.31269097222</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45931.31269097222</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45931.31269097222</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45931.31269097222</v>
      </c>
      <c r="H343" s="124"/>
      <c r="I343" s="120" t="str">
        <f>IFERROR(VLOOKUP(D343,DB!A:F,6,0),"")</f>
        <v/>
      </c>
      <c r="J343" s="119" t="str">
        <f>IFERROR(VLOOKUP(D343,DB!A:G,7,0),"")</f>
        <v/>
      </c>
      <c r="K343" s="125"/>
      <c r="L343" s="126" t="str">
        <f>IFERROR(VLOOKUP(D343,DB!A:I,9,0),"")</f>
        <v/>
      </c>
    </row>
  </sheetData>
  <dataValidations count="2">
    <dataValidation allowBlank="1" showInputMessage="1" showErrorMessage="1" sqref="E1" xr:uid="{380493DB-286A-4683-AF55-C78F04945A49}"/>
    <dataValidation type="list" allowBlank="1" showInputMessage="1" showErrorMessage="1" sqref="D14:D22 E5:E3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2025-10-01T04:32:15Z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