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30" documentId="13_ncr:1_{F6CB121F-512D-4AA6-A0C1-0FB36C537598}" xr6:coauthVersionLast="47" xr6:coauthVersionMax="47" xr10:uidLastSave="{4DE5C685-F5C2-4332-A32E-953EB77BC90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<sst xmlns="http://schemas.openxmlformats.org/spreadsheetml/2006/main" count="178580" uniqueCount="39073">
  <si>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</si>
  <si>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</si>
  <si>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</si>
  <si>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</si>
  <si>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</si>
  <si>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</si>
  <si>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</si>
  <si>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</si>
  <si>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</si>
  <si>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</si>
  <si>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</si>
  <si>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</si>
  <si>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</si>
  <si>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</si>
  <si>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</si>
  <si>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</si>
  <si>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</si>
  <si>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</si>
  <si>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</si>
  <si>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</si>
  <si>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</si>
  <si>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</si>
  <si>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</si>
  <si>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</si>
  <si>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</si>
  <si>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</si>
  <si>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</si>
  <si>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</si>
  <si>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</si>
  <si>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</si>
  <si>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</si>
  <si>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</si>
  <si>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</si>
  <si>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</si>
  <si>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</si>
  <si>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</si>
  <si>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</si>
  <si>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</si>
  <si>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</si>
  <si>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</si>
  <si>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</si>
  <si>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</si>
  <si>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</si>
  <si>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</si>
  <si>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</si>
  <si>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</si>
  <si>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</si>
  <si>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</si>
  <si>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</si>
  <si>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</si>
  <si>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</si>
  <si>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</si>
  <si>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</si>
  <si>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</si>
  <si>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</si>
  <si>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</si>
  <si>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</si>
  <si>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</si>
  <si>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</si>
  <si>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</si>
  <si>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</si>
  <si>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</si>
  <si>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</si>
  <si>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</si>
  <si>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</si>
  <si>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</si>
  <si>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</si>
  <si>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</si>
  <si>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</si>
  <si>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</si>
  <si>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</si>
  <si>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</si>
  <si>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</si>
  <si>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</si>
  <si>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</si>
  <si>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</si>
  <si>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</si>
  <si>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</si>
  <si>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</si>
  <si>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</si>
  <si>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</si>
  <si>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</si>
  <si>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</si>
  <si>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</si>
  <si>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</si>
  <si>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</si>
  <si>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</si>
  <si>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</si>
  <si>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</si>
  <si>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</si>
  <si>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</si>
  <si>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</si>
  <si>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</si>
  <si>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</si>
  <si>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</si>
  <si>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</si>
  <si>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</si>
  <si>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</si>
  <si>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</si>
  <si>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</si>
  <si>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</si>
  <si>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</si>
  <si>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</si>
  <si>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</si>
  <si>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</si>
  <si>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</si>
  <si>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</si>
  <si>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</si>
  <si>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</si>
  <si>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</si>
  <si>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</si>
  <si>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</si>
  <si>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</si>
  <si>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</si>
  <si>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</si>
  <si>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</si>
  <si>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</si>
  <si>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</si>
  <si>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</si>
  <si>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</si>
  <si>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</si>
  <si>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</si>
  <si>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</si>
  <si>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</si>
  <si>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</si>
  <si>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</si>
  <si>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</si>
  <si>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</si>
  <si>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</si>
  <si>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</si>
  <si>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</si>
  <si>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</si>
  <si>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</si>
  <si>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</si>
  <si>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</si>
  <si>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</si>
  <si>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</si>
  <si>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</si>
  <si>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</si>
  <si>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</si>
  <si>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</si>
  <si>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</si>
  <si>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</si>
  <si>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</si>
  <si>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</si>
  <si>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</si>
  <si>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</si>
  <si>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</si>
  <si>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</si>
  <si>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</si>
  <si>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</si>
  <si>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</si>
  <si>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</si>
  <si>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</si>
  <si>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</si>
  <si>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</si>
  <si>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</si>
  <si>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</si>
  <si>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</si>
  <si>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</si>
  <si>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</si>
  <si>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</si>
  <si>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</si>
  <si>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</si>
  <si>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</si>
  <si>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</si>
  <si>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</si>
  <si>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</si>
  <si>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</si>
  <si>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</si>
  <si>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</si>
  <si>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</si>
  <si>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</si>
  <si>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</si>
  <si>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</si>
  <si>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</si>
  <si>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</si>
  <si>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</si>
  <si>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</si>
  <si>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</si>
  <si>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</si>
  <si>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</si>
  <si>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</si>
  <si>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</si>
  <si>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</si>
  <si>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</si>
  <si>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</si>
  <si>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</si>
  <si>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</si>
  <si>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</si>
  <si>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</si>
  <si>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</si>
  <si>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</si>
  <si>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</si>
  <si>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</si>
  <si>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</si>
  <si>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</si>
  <si>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</si>
  <si>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</si>
  <si>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</si>
  <si>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</si>
  <si>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</si>
  <si>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</si>
  <si>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</si>
  <si>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</si>
  <si>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</si>
  <si>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</si>
  <si>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</si>
  <si>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</si>
  <si>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</si>
  <si>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</si>
  <si>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</si>
  <si>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</si>
  <si>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</si>
  <si>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</si>
  <si>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</si>
  <si>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</si>
  <si>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</si>
  <si>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</si>
  <si>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</si>
  <si>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</si>
  <si>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</si>
  <si>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</si>
  <si>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</si>
  <si>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</si>
  <si>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</si>
  <si>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</si>
  <si>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</si>
  <si>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</si>
  <si>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</si>
  <si>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</si>
  <si>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</si>
  <si>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</si>
  <si>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</si>
  <si>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</si>
  <si>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</si>
  <si>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</si>
  <si>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</si>
  <si>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</si>
  <si>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</si>
  <si>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</si>
  <si>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</si>
  <si>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</si>
  <si>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</si>
  <si>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</si>
  <si>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</si>
  <si>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</si>
  <si>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</si>
  <si>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</si>
  <si>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</si>
  <si>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</si>
  <si>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</si>
  <si>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</si>
  <si>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</si>
  <si>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</si>
  <si>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</si>
  <si>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</si>
  <si>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</si>
  <si>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</si>
  <si>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</si>
  <si>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</si>
  <si>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</si>
  <si>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</si>
  <si>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</si>
  <si>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</si>
  <si>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</si>
  <si>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</si>
  <si>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</si>
  <si>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</si>
  <si>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</si>
  <si>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</si>
  <si>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</si>
  <si>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</si>
  <si>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</si>
  <si>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</si>
  <si>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</si>
  <si>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</si>
  <si>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</si>
  <si>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</si>
  <si>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</si>
  <si>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</si>
  <si>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</si>
  <si>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</si>
  <si>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</si>
  <si>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</si>
  <si>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</si>
  <si>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</si>
  <si>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</si>
  <si>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</si>
  <si>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</si>
  <si>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</si>
  <si>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</si>
  <si>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</si>
  <si>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</si>
  <si>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</si>
  <si>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</si>
  <si>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</si>
  <si>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</si>
  <si>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</si>
  <si>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</si>
  <si>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</si>
  <si>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</si>
  <si>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</si>
  <si>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</si>
  <si>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</si>
  <si>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</si>
  <si>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</si>
  <si>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</si>
  <si>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</si>
  <si>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</si>
  <si>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</si>
  <si>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</si>
  <si>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</si>
  <si>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</si>
  <si>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</si>
  <si>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</si>
  <si>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</si>
  <si>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</si>
  <si>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</si>
  <si>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</si>
  <si>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</si>
  <si>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</si>
  <si>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</si>
  <si>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</si>
  <si>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</si>
  <si>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</si>
  <si>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</si>
  <si>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</si>
  <si>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</si>
  <si>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</si>
  <si>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</si>
  <si>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</si>
  <si>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</si>
  <si>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</si>
  <si>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</si>
  <si>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</si>
  <si>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</si>
  <si>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</si>
  <si>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</si>
  <si>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</si>
  <si>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</si>
  <si>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</si>
  <si>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</si>
  <si>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</si>
  <si>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</si>
  <si>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</si>
  <si>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</si>
  <si>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</si>
  <si>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</si>
  <si>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</si>
  <si>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</si>
  <si>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</si>
  <si>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</si>
  <si>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</si>
  <si>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</si>
  <si>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</si>
  <si>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</si>
  <si>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</si>
  <si>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</si>
  <si>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</si>
  <si>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</si>
  <si>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</si>
  <si>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</si>
  <si>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</si>
  <si>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</si>
  <si>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</si>
  <si>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</si>
  <si>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</si>
  <si>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</si>
  <si>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</si>
  <si>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</si>
  <si>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</si>
  <si>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</si>
  <si>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</si>
  <si>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</si>
  <si>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</si>
  <si>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</si>
  <si>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</si>
  <si>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</si>
  <si>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</si>
  <si>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</si>
  <si>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</si>
  <si>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</si>
  <si>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</si>
  <si>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</si>
  <si>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</si>
  <si>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</si>
  <si>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</si>
  <si>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</si>
  <si>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</si>
  <si>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</si>
  <si>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</si>
  <si>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</si>
  <si>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</si>
  <si>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</si>
  <si>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</si>
  <si>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</si>
  <si>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</si>
  <si>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</si>
  <si>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</si>
  <si>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</si>
  <si>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</si>
  <si>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</si>
  <si>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</si>
  <si>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</si>
  <si>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</si>
  <si>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</si>
  <si>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</si>
  <si>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</si>
  <si>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</si>
  <si>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</si>
  <si>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</si>
  <si>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</si>
  <si>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</si>
  <si>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</si>
  <si>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</si>
  <si>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</si>
  <si>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</si>
  <si>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</si>
  <si>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</si>
  <si>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</si>
  <si>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</si>
  <si>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</si>
  <si>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</si>
  <si>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</si>
  <si>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</si>
  <si>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</si>
  <si>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</si>
  <si>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</si>
  <si>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</si>
  <si>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</si>
  <si>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</si>
  <si>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</si>
  <si>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</si>
  <si>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</si>
  <si>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</si>
  <si>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</si>
  <si>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</si>
  <si>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</si>
  <si>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</si>
  <si>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</si>
  <si>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</si>
  <si>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</si>
  <si>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</si>
  <si>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</si>
  <si>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</si>
  <si>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</si>
  <si>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</si>
  <si>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</si>
  <si>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</si>
  <si>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</si>
  <si>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</si>
  <si>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</si>
  <si>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</si>
  <si>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</si>
  <si>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</si>
  <si>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</si>
  <si>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</si>
  <si>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</si>
  <si>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</si>
  <si>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</si>
  <si>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</si>
  <si>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</si>
  <si>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</si>
  <si>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</si>
  <si>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</si>
  <si>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</si>
  <si>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</si>
  <si>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</si>
  <si>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</si>
  <si>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</si>
  <si>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</si>
  <si>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</si>
  <si>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</si>
  <si>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</si>
  <si>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</si>
  <si>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</si>
  <si>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</si>
  <si>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</si>
  <si>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</si>
  <si>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</si>
  <si>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</si>
  <si>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</si>
  <si>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</si>
  <si>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</si>
  <si>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</si>
  <si>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</si>
  <si>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</si>
  <si>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</si>
  <si>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</si>
  <si>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</si>
  <si>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</si>
  <si>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</si>
  <si>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</si>
  <si>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</si>
  <si>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</si>
  <si>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</si>
  <si>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</si>
  <si>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</si>
  <si>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</si>
  <si>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</si>
  <si>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</si>
  <si>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</si>
  <si>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</si>
  <si>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</si>
  <si>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</si>
  <si>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</si>
  <si>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</si>
  <si>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</si>
  <si>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</si>
  <si>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</si>
  <si>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</si>
  <si>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</si>
  <si>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</si>
  <si>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</si>
  <si>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</si>
  <si>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</si>
  <si>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</si>
  <si>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</si>
  <si>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</si>
  <si>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</si>
  <si>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</si>
  <si>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</si>
  <si>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</si>
  <si>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</si>
  <si>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</si>
  <si>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</si>
  <si>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</si>
  <si>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</si>
  <si>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</si>
  <si>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</si>
  <si>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</si>
  <si>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</si>
  <si>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</si>
  <si>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</si>
  <si>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</si>
  <si>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</si>
  <si>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</si>
  <si>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</si>
  <si>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</si>
  <si>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</si>
  <si>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</si>
  <si>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</si>
  <si>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</si>
  <si>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</si>
  <si>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</si>
  <si>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</si>
  <si>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</si>
  <si>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</si>
  <si>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</si>
  <si>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</si>
  <si>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</si>
  <si>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</si>
  <si>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</si>
  <si>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</si>
  <si>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</si>
  <si>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</si>
  <si>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</si>
  <si>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</si>
  <si>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</si>
  <si>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</si>
  <si>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</si>
  <si>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</si>
  <si>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</si>
  <si>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</si>
  <si>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</si>
  <si>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</si>
  <si>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</si>
  <si>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</si>
  <si>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</si>
  <si>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</si>
  <si>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</si>
  <si>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</si>
  <si>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</si>
  <si>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</si>
  <si>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</si>
  <si>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</si>
  <si>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</si>
  <si>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</si>
  <si>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</si>
  <si>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</si>
  <si>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</si>
  <si>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</si>
  <si>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</si>
  <si>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</si>
  <si>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</si>
  <si>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</si>
  <si>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</si>
  <si>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</si>
  <si>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</si>
  <si>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</si>
  <si>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</si>
  <si>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</si>
  <si>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</si>
  <si>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</si>
  <si>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</si>
  <si>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</si>
  <si>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</si>
  <si>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</si>
  <si>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</si>
  <si>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</si>
  <si>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</si>
  <si>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</si>
  <si>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</si>
  <si>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</si>
  <si>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</si>
  <si>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</si>
  <si>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</si>
  <si>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</si>
  <si>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</si>
  <si>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</si>
  <si>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</si>
  <si>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</si>
  <si>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</si>
  <si>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</si>
  <si>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</si>
  <si>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</si>
  <si>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</si>
  <si>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</si>
  <si>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</si>
  <si>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</si>
  <si>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</si>
  <si>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</si>
  <si>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</si>
  <si>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</si>
  <si>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</si>
  <si>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</si>
  <si>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</si>
  <si>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</si>
  <si>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</si>
  <si>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</si>
  <si>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</si>
  <si>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</si>
  <si>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</si>
  <si>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</si>
  <si>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</si>
  <si>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</si>
  <si>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</si>
  <si>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</si>
  <si>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</si>
  <si>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</si>
  <si>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</si>
  <si>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</si>
  <si>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</si>
  <si>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</si>
  <si>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</si>
  <si>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</si>
  <si>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</si>
  <si>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</si>
  <si>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</si>
  <si>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</si>
  <si>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</si>
  <si>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</si>
  <si>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</si>
  <si>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</si>
  <si>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</si>
  <si>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</si>
  <si>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</si>
  <si>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</si>
  <si>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</si>
  <si>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</si>
  <si>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</si>
  <si>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</si>
  <si>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</si>
  <si>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</si>
  <si>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</si>
  <si>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</si>
  <si>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</si>
  <si>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</si>
  <si>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</si>
  <si>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</si>
  <si>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</si>
  <si>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</si>
  <si>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</si>
  <si>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</si>
  <si>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</si>
  <si>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</si>
  <si>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</si>
  <si>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</si>
  <si>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</si>
  <si>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</si>
  <si>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</si>
  <si>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</si>
  <si>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</si>
  <si>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</si>
  <si>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</si>
  <si>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</si>
  <si>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</si>
  <si>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</si>
  <si>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</si>
  <si>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</si>
  <si>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</si>
  <si>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</si>
  <si>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</si>
  <si>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</si>
  <si>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</si>
  <si>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</si>
  <si>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</si>
  <si>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</si>
  <si>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</si>
  <si>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</si>
  <si>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</si>
  <si>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</si>
  <si>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</si>
  <si>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</si>
  <si>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</si>
  <si>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</si>
  <si>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</si>
  <si>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</si>
  <si>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</si>
  <si>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</si>
  <si>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</si>
  <si>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</si>
  <si>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</si>
  <si>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</si>
  <si>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</si>
  <si>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</si>
  <si>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</si>
  <si>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</si>
  <si>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</si>
  <si>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</si>
  <si>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</si>
  <si>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</si>
  <si>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</si>
  <si>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</si>
  <si>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</si>
  <si>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</si>
  <si>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</si>
  <si>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</si>
  <si>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</si>
  <si>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</si>
  <si>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</si>
  <si>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</si>
  <si>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</si>
  <si>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</si>
  <si>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</si>
  <si>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</si>
  <si>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</si>
  <si>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</si>
  <si>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</si>
  <si>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</si>
  <si>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</si>
  <si>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</si>
  <si>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</si>
  <si>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</si>
  <si>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</si>
  <si>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</si>
  <si>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</si>
  <si>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</si>
  <si>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</si>
  <si>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</si>
  <si>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</si>
  <si>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</si>
  <si>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</si>
  <si>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</si>
  <si>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</si>
  <si>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</si>
  <si>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</si>
  <si>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</si>
  <si>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</si>
  <si>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</si>
  <si>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</si>
  <si>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</si>
  <si>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</si>
  <si>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</si>
  <si>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</si>
  <si>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</si>
  <si>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</si>
  <si>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</si>
  <si>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</si>
  <si>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</si>
  <si>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</si>
  <si>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</si>
  <si>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</si>
  <si>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</si>
  <si>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</si>
  <si>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</si>
  <si>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</si>
  <si>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</si>
  <si>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</si>
  <si>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</si>
  <si>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</si>
  <si>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</si>
  <si>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</si>
  <si>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</si>
  <si>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</si>
  <si>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</si>
  <si>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</si>
  <si>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</si>
  <si>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</si>
  <si>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</si>
  <si>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</si>
  <si>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</si>
  <si>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</si>
  <si>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</si>
  <si>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</si>
  <si>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</si>
  <si>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</si>
  <si>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</si>
  <si>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</si>
  <si>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</si>
  <si>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</si>
  <si>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</si>
  <si>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</si>
  <si>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</si>
  <si>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</si>
  <si>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</si>
  <si>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</si>
  <si>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</si>
  <si>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</si>
  <si>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</si>
  <si>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</si>
  <si>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</si>
  <si>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</si>
  <si>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</si>
  <si>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</si>
  <si>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</si>
  <si>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</si>
  <si>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</si>
  <si>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</si>
  <si>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</si>
  <si>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</si>
  <si>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</si>
  <si>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</si>
  <si>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</si>
  <si>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</si>
  <si>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</si>
  <si>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</si>
  <si>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</si>
  <si>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</si>
  <si>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</si>
  <si>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</si>
  <si>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</si>
  <si>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</si>
  <si>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</si>
  <si>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</si>
  <si>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</si>
  <si>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</si>
  <si>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</si>
  <si>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</si>
  <si>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</si>
  <si>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</si>
  <si>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</si>
  <si>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</si>
  <si>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</si>
  <si>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</si>
  <si>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</si>
  <si>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</si>
  <si>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</si>
  <si>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</si>
  <si>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</si>
  <si>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</si>
  <si>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</si>
  <si>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</si>
  <si>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</si>
  <si>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</si>
  <si>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</si>
  <si>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</si>
  <si>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</si>
  <si>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</si>
  <si>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</si>
  <si>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</si>
  <si>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</si>
  <si>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</si>
  <si>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</si>
  <si>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</si>
  <si>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</si>
  <si>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</si>
  <si>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</si>
  <si>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</si>
  <si>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</si>
  <si>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</si>
  <si>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</si>
  <si>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</si>
  <si>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</si>
  <si>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</si>
  <si>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</si>
  <si>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</si>
  <si>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</si>
  <si>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</si>
  <si>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</si>
  <si>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</si>
  <si>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</si>
  <si>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</si>
  <si>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</si>
  <si>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</si>
  <si>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</si>
  <si>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</si>
  <si>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</si>
  <si>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</si>
  <si>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</si>
  <si>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</si>
  <si>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</si>
  <si>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</si>
  <si>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</si>
  <si>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</si>
  <si>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</si>
  <si>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</si>
  <si>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</si>
  <si>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</si>
  <si>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</si>
  <si>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</si>
  <si>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</si>
  <si>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</si>
  <si>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</si>
  <si>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</si>
  <si>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</si>
  <si>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</si>
  <si>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</si>
  <si>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</si>
  <si>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</si>
  <si>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</si>
  <si>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</si>
  <si>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</si>
  <si>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</si>
  <si>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</si>
  <si>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</si>
  <si>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</si>
  <si>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</si>
  <si>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</si>
  <si>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</si>
  <si>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</si>
  <si>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</si>
  <si>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</si>
  <si>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</si>
  <si>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</si>
  <si>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</si>
  <si>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</si>
  <si>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</si>
  <si>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</si>
  <si>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</si>
  <si>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</si>
  <si>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</si>
  <si>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</si>
  <si>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</si>
  <si>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</si>
  <si>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</si>
  <si>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</si>
  <si>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</si>
  <si>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</si>
  <si>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</si>
  <si>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</si>
  <si>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</si>
  <si>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</si>
  <si>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</si>
  <si>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</si>
  <si>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</si>
  <si>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</si>
  <si>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</si>
  <si>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</si>
  <si>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</si>
  <si>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</si>
  <si>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</si>
  <si>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</si>
  <si>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</si>
  <si>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</si>
  <si>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</si>
  <si>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</si>
  <si>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</si>
  <si>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</si>
  <si>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</si>
  <si>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</si>
  <si>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</si>
  <si>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</si>
  <si>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</si>
  <si>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</si>
  <si>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</si>
  <si>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</si>
  <si>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</si>
  <si>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</si>
  <si>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</si>
  <si>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</si>
  <si>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</si>
  <si>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</si>
  <si>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</si>
  <si>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</si>
  <si>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</si>
  <si>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</si>
  <si>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</si>
  <si>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</si>
  <si>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</si>
  <si>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</si>
  <si>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</si>
  <si>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</si>
  <si>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</si>
  <si>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</si>
  <si>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</si>
  <si>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</si>
  <si>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</si>
  <si>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</si>
  <si>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</si>
  <si>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</si>
  <si>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</si>
  <si>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</si>
  <si>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</si>
  <si>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</si>
  <si>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</si>
  <si>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</si>
  <si>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</si>
  <si>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</si>
  <si>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</si>
  <si>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</si>
  <si>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</si>
  <si>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</si>
  <si>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</si>
  <si>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</si>
  <si>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</si>
  <si>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</si>
  <si>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</si>
  <si>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</si>
  <si>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</si>
  <si>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</si>
  <si>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</si>
  <si>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</si>
  <si>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</si>
  <si>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</si>
  <si>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</si>
  <si>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</si>
  <si>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</si>
  <si>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</si>
  <si>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</si>
  <si>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</si>
  <si>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</si>
  <si>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</si>
  <si>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</si>
  <si>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</si>
  <si>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</si>
  <si>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</si>
  <si>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</si>
  <si>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</si>
  <si>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</si>
  <si>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</si>
  <si>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</si>
  <si>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</si>
  <si>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</si>
  <si>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</si>
  <si>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</si>
  <si>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</si>
  <si>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</si>
  <si>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</si>
  <si>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</si>
  <si>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</si>
  <si>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</si>
  <si>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</si>
  <si>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</si>
  <si>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</si>
  <si>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</si>
  <si>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</si>
  <si>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</si>
  <si>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</si>
  <si>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</si>
  <si>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</si>
  <si>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</si>
  <si>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</si>
  <si>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</si>
  <si>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</si>
  <si>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</si>
  <si>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</si>
  <si>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</si>
  <si>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</si>
  <si>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</si>
  <si>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</si>
  <si>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</si>
  <si>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</si>
  <si>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</si>
  <si>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</si>
  <si>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</si>
  <si>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</si>
  <si>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</si>
  <si>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</si>
  <si>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</si>
  <si>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</si>
  <si>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</si>
  <si>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</si>
  <si>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</si>
  <si>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</si>
  <si>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</si>
  <si>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</si>
  <si>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</si>
  <si>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</si>
  <si>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</si>
  <si>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</si>
  <si>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</si>
  <si>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</si>
  <si>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</si>
  <si>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</si>
  <si>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</si>
  <si>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</si>
  <si>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</si>
  <si>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</si>
  <si>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</si>
  <si>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</si>
  <si>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</si>
  <si>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</si>
  <si>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</si>
  <si>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</si>
  <si>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</si>
  <si>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</si>
  <si>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</si>
  <si>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</si>
  <si>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</si>
  <si>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</si>
  <si>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</si>
  <si>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</si>
  <si>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</si>
  <si>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</si>
  <si>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</si>
  <si>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</si>
  <si>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</si>
  <si>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</si>
  <si>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</si>
  <si>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</si>
  <si>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</si>
  <si>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</si>
  <si>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</si>
  <si>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</si>
  <si>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</si>
  <si>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</si>
  <si>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</si>
  <si>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</si>
  <si>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</si>
  <si>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</si>
  <si>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</si>
  <si>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</si>
  <si>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</si>
  <si>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</si>
  <si>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</si>
  <si>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</si>
  <si>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</si>
  <si>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</si>
  <si>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</si>
  <si>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</si>
  <si>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</si>
  <si>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</si>
  <si>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</si>
  <si>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</si>
  <si>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</si>
  <si>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</si>
  <si>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</si>
  <si>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</si>
  <si>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</si>
  <si>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</si>
  <si>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</si>
  <si>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</si>
  <si>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</si>
  <si>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</si>
  <si>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</si>
  <si>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</si>
  <si>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</si>
  <si>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</si>
  <si>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</si>
  <si>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</si>
  <si>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</si>
  <si>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</si>
  <si>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</si>
  <si>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</si>
  <si>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</si>
  <si>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</si>
  <si>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</si>
  <si>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</si>
  <si>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</si>
  <si>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</si>
  <si>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</si>
  <si>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</si>
  <si>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</si>
  <si>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</si>
  <si>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</si>
  <si>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</si>
  <si>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</si>
  <si>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</si>
  <si>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</si>
  <si>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</si>
  <si>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</si>
  <si>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</si>
  <si>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</si>
  <si>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</si>
  <si>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</si>
  <si>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</si>
  <si>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</si>
  <si>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</si>
  <si>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</si>
  <si>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</si>
  <si>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</si>
  <si>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</si>
  <si>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</si>
  <si>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</si>
  <si>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</si>
  <si>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</si>
  <si>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</si>
  <si>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</si>
  <si>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</si>
  <si>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</si>
  <si>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</si>
  <si>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</si>
  <si>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</si>
  <si>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</si>
  <si>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</si>
  <si>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</si>
  <si>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</si>
  <si>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</si>
  <si>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</si>
  <si>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</si>
  <si>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</si>
  <si>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</si>
  <si>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</si>
  <si>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</si>
  <si>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</si>
  <si>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</si>
  <si>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</si>
  <si>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</si>
  <si>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</si>
  <si>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</si>
  <si>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</si>
  <si>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</si>
  <si>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</si>
  <si>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</si>
  <si>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</si>
  <si>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</si>
  <si>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</si>
  <si>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</si>
  <si>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</si>
  <si>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</si>
  <si>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</si>
  <si>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</si>
  <si>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</si>
  <si>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</si>
  <si>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</si>
  <si>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</si>
  <si>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</si>
  <si>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</si>
  <si>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</si>
  <si>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</si>
  <si>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</si>
  <si>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</si>
  <si>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</si>
  <si>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</si>
  <si>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</si>
  <si>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</si>
  <si>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</si>
  <si>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</si>
  <si>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</si>
  <si>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</si>
  <si>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</si>
  <si>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</si>
  <si>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</si>
  <si>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</si>
  <si>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</si>
  <si>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</si>
  <si>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</si>
  <si>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</si>
  <si>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</si>
  <si>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</si>
  <si>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</si>
  <si>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</si>
  <si>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</si>
  <si>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</si>
  <si>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</si>
  <si>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</si>
  <si>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</si>
  <si>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</si>
  <si>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</si>
  <si>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</si>
  <si>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</si>
  <si>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</si>
  <si>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</si>
  <si>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</si>
  <si>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</si>
  <si>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</si>
  <si>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</si>
  <si>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</si>
  <si>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</si>
  <si>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</si>
  <si>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</si>
  <si>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</si>
  <si>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</si>
  <si>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</si>
  <si>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</si>
  <si>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</si>
  <si>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</si>
  <si>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</si>
  <si>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</si>
  <si>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</si>
  <si>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</si>
  <si>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</si>
  <si>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</si>
  <si>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</si>
  <si>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</si>
  <si>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</si>
  <si>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</si>
  <si>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</si>
  <si>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</si>
  <si>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</si>
  <si>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</si>
  <si>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</si>
  <si>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</si>
  <si>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</si>
  <si>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</si>
  <si>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</si>
  <si>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</si>
  <si>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</si>
  <si>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</si>
  <si>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</si>
  <si>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</si>
  <si>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</si>
  <si>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</si>
  <si>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</si>
  <si>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</si>
  <si>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</si>
  <si>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</si>
  <si>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</si>
  <si>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</si>
  <si>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</si>
  <si>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</si>
  <si>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</si>
  <si>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</si>
  <si>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</si>
  <si>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</si>
  <si>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</si>
  <si>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</si>
  <si>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</si>
  <si>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</si>
  <si>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</si>
  <si>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</si>
  <si>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</si>
  <si>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</si>
  <si>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</si>
  <si>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</si>
  <si>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</si>
  <si>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</si>
  <si>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</si>
  <si>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</si>
  <si>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</si>
  <si>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</si>
  <si>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</si>
  <si>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</si>
  <si>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</si>
  <si>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</si>
  <si>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</si>
  <si>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</si>
  <si>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</si>
  <si>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</si>
  <si>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</si>
  <si>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</si>
  <si>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</si>
  <si>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</si>
  <si>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</si>
  <si>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</si>
  <si>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</si>
  <si>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</si>
  <si>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</si>
  <si>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</si>
  <si>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</si>
  <si>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</si>
  <si>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</si>
  <si>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</si>
  <si>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</si>
  <si>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</si>
  <si>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</si>
  <si>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</si>
  <si>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</si>
  <si>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</si>
  <si>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</si>
  <si>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</si>
  <si>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</si>
  <si>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</si>
  <si>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</si>
  <si>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</si>
  <si>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</si>
  <si>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</si>
  <si>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</si>
  <si>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</si>
  <si>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</si>
  <si>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</si>
  <si>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</si>
  <si>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</si>
  <si>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</si>
  <si>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</si>
  <si>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</si>
  <si>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</si>
  <si>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</si>
  <si>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</si>
  <si>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</si>
  <si>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</si>
  <si>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</si>
  <si>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</si>
  <si>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</si>
  <si>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</si>
  <si>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</si>
  <si>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</si>
  <si>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</si>
  <si>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</si>
  <si>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</si>
  <si>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</si>
  <si>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</si>
  <si>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</si>
  <si>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</si>
  <si>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</si>
  <si>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</si>
  <si>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</si>
  <si>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</si>
  <si>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</si>
  <si>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</si>
  <si>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</si>
  <si>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</si>
  <si>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</si>
  <si>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</si>
  <si>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</si>
  <si>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</si>
  <si>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</si>
  <si>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</si>
  <si>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</si>
  <si>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</si>
  <si>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</si>
  <si>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</si>
  <si>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</si>
  <si>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</si>
  <si>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</si>
  <si>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</si>
  <si>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</si>
  <si>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</si>
  <si>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</si>
  <si>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</si>
  <si>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</si>
  <si>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</si>
  <si>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</si>
  <si>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</si>
  <si>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</si>
  <si>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</si>
  <si>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</si>
  <si>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</si>
  <si>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</si>
  <si>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</si>
  <si>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</si>
  <si>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</si>
  <si>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</si>
  <si>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</si>
  <si>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</si>
  <si>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</si>
  <si>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</si>
  <si>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</si>
  <si>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</si>
  <si>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</si>
  <si>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</si>
  <si>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</si>
  <si>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</si>
  <si>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</si>
  <si>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</si>
  <si>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</si>
  <si>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</si>
  <si>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</si>
  <si>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</si>
  <si>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</si>
  <si>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</si>
  <si>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</si>
  <si>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</si>
  <si>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</si>
  <si>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</si>
  <si>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</si>
  <si>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</si>
  <si>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</si>
  <si>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</si>
  <si>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</si>
  <si>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</si>
  <si>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</si>
  <si>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</si>
  <si>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</si>
  <si>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</si>
  <si>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</si>
  <si>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</si>
  <si>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</si>
  <si>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</si>
  <si>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</si>
  <si>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</si>
  <si>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</si>
  <si>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</si>
  <si>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</si>
  <si>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</si>
  <si>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</si>
  <si>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</si>
  <si>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</si>
  <si>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</si>
  <si>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</si>
  <si>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</si>
  <si>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</si>
  <si>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</si>
  <si>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</si>
  <si>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</si>
  <si>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</si>
  <si>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</si>
  <si>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</si>
  <si>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</si>
  <si>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</si>
  <si>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</si>
  <si>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</si>
  <si>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</si>
  <si>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</si>
  <si>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</si>
  <si>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</si>
  <si>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</si>
  <si>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</si>
  <si>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</si>
  <si>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</si>
  <si>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</si>
  <si>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</si>
  <si>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</si>
  <si>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</si>
  <si>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</si>
  <si>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</si>
  <si>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</si>
  <si>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</si>
  <si>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</si>
  <si>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</si>
  <si>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</si>
  <si>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</si>
  <si>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</si>
  <si>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</si>
  <si>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</si>
  <si>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</si>
  <si>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</si>
  <si>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</si>
  <si>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</si>
  <si>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</si>
  <si>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</si>
  <si>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</si>
  <si>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</si>
  <si>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</si>
  <si>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</si>
  <si>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</si>
  <si>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</si>
  <si>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</si>
  <si>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</si>
  <si>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</si>
  <si>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</si>
  <si>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</si>
  <si>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</si>
  <si>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</si>
  <si>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</si>
  <si>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</si>
  <si>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</si>
  <si>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</si>
  <si>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</si>
  <si>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</si>
  <si>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</si>
  <si>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</si>
  <si>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</si>
  <si>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</si>
  <si>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</si>
  <si>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</si>
  <si>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</si>
  <si>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</si>
  <si>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</si>
  <si>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</si>
  <si>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</si>
  <si>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</si>
  <si>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</si>
  <si>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</si>
  <si>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</si>
  <si>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</si>
  <si>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</si>
  <si>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</si>
  <si>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</si>
  <si>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</si>
  <si>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</si>
  <si>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</si>
  <si>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</si>
  <si>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</si>
  <si>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</si>
  <si>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</si>
  <si>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</si>
  <si>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</si>
  <si>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</si>
  <si>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</si>
  <si>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</si>
  <si>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</si>
  <si>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</si>
  <si>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</si>
  <si>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</si>
  <si>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</si>
  <si>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</si>
  <si>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</si>
  <si>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</si>
  <si>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</si>
  <si>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</si>
  <si>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</si>
  <si>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</si>
  <si>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</si>
  <si>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</si>
  <si>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</si>
  <si>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</si>
  <si>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</si>
  <si>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</si>
  <si>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</si>
  <si>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</si>
  <si>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</si>
  <si>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</si>
  <si>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</si>
  <si>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</si>
  <si>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</si>
  <si>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</si>
  <si>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</si>
  <si>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</si>
  <si>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</si>
  <si>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</si>
  <si>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</si>
  <si>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</si>
  <si>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</si>
  <si>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</si>
  <si>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</si>
  <si>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</si>
  <si>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</si>
  <si>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</si>
  <si>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</si>
  <si>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</si>
  <si>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</si>
  <si>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</si>
  <si>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</si>
  <si>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</si>
  <si>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</si>
  <si>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</si>
  <si>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</si>
  <si>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</si>
  <si>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</si>
  <si>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</si>
  <si>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</si>
  <si>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</si>
  <si>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</si>
  <si>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</si>
  <si>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</si>
  <si>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</si>
  <si>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</si>
  <si>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</si>
  <si>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</si>
  <si>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</si>
  <si>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</si>
  <si>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</si>
  <si>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</si>
  <si>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</si>
  <si>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</si>
  <si>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</si>
  <si>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</si>
  <si>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</si>
  <si>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</si>
  <si>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</si>
  <si>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</si>
  <si>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</si>
  <si>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</si>
  <si>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</si>
  <si>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</si>
  <si>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</si>
  <si>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</si>
  <si>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</si>
  <si>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</si>
  <si>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</si>
  <si>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</si>
  <si>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</si>
  <si>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</si>
  <si>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</si>
  <si>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</si>
  <si>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</si>
  <si>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</si>
  <si>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</si>
  <si>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</si>
  <si>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</si>
  <si>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</si>
  <si>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</si>
  <si>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</si>
  <si>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</si>
  <si>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</si>
  <si>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</si>
  <si>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</si>
  <si>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</si>
  <si>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</si>
  <si>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</si>
  <si>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</si>
  <si>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</si>
  <si>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</si>
  <si>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</si>
  <si>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</si>
  <si>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</si>
  <si>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</si>
  <si>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</si>
  <si>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</si>
  <si>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</si>
  <si>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</si>
  <si>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</si>
  <si>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</si>
  <si>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</si>
  <si>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</si>
  <si>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</si>
  <si>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</si>
  <si>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</si>
  <si>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</si>
  <si>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</si>
  <si>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</si>
  <si>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</si>
  <si>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</si>
  <si>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</si>
  <si>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</si>
  <si>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</si>
  <si>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</si>
  <si>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</si>
  <si>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</si>
  <si>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</si>
  <si>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</si>
  <si>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</si>
  <si>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</si>
  <si>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</si>
  <si>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</si>
  <si>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</si>
  <si>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</si>
  <si>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</si>
  <si>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</si>
  <si>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</si>
  <si>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</si>
  <si>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</si>
  <si>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</si>
  <si>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</si>
  <si>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</si>
  <si>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</si>
  <si>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</si>
  <si>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</si>
  <si>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</si>
  <si>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</si>
  <si>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</si>
  <si>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</si>
  <si>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</si>
  <si>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</si>
  <si>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</si>
  <si>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</si>
  <si>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</si>
  <si>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</si>
  <si>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</si>
  <si>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</si>
  <si>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</si>
  <si>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</si>
  <si>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</si>
  <si>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</si>
  <si>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</si>
  <si>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</si>
  <si>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</si>
  <si>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</si>
  <si>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</si>
  <si>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</si>
  <si>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</si>
  <si>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</si>
  <si>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</si>
  <si>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</si>
  <si>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</si>
  <si>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</si>
  <si>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</si>
  <si>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</si>
  <si>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</si>
  <si>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</si>
  <si>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</si>
  <si>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</si>
  <si>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</si>
  <si>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</si>
  <si>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</si>
  <si>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</si>
  <si>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</si>
  <si>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</si>
  <si>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</si>
  <si>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</si>
  <si>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</si>
  <si>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</si>
  <si>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</si>
  <si>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</si>
  <si>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</si>
  <si>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</si>
  <si>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</si>
  <si>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</si>
  <si>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</si>
  <si>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</si>
  <si>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</si>
  <si>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</si>
  <si>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</si>
  <si>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</si>
  <si>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</si>
  <si>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</si>
  <si>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</si>
  <si>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</si>
  <si>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</si>
  <si>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</si>
  <si>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</si>
  <si>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</si>
  <si>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</si>
  <si>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</si>
  <si>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</si>
  <si>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</si>
  <si>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</si>
  <si>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</si>
  <si>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</si>
  <si>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</si>
  <si>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</si>
  <si>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</si>
  <si>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</si>
  <si>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</si>
  <si>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</si>
  <si>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</si>
  <si>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</si>
  <si>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</si>
  <si>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</si>
  <si>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</si>
  <si>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</si>
  <si>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</si>
  <si>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</si>
  <si>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</si>
  <si>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</si>
  <si>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</si>
  <si>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</si>
  <si>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</si>
  <si>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</si>
  <si>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</si>
  <si>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</si>
  <si>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</si>
  <si>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</si>
  <si>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</si>
  <si>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</si>
  <si>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</si>
  <si>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</si>
  <si>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</si>
  <si>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</si>
  <si>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</si>
  <si>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</si>
  <si>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</si>
  <si>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</si>
  <si>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</si>
  <si>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</si>
  <si>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</si>
  <si>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</si>
  <si>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</si>
  <si>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</si>
  <si>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</si>
  <si>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</si>
  <si>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</si>
  <si>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</si>
  <si>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</si>
  <si>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</si>
  <si>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</si>
  <si>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</si>
  <si>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</si>
  <si>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</si>
  <si>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</si>
  <si>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</si>
  <si>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</si>
  <si>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</si>
  <si>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</si>
  <si>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</si>
  <si>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</si>
  <si>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</si>
  <si>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</si>
  <si>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</si>
  <si>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</si>
  <si>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</si>
  <si>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</si>
  <si>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</si>
  <si>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</si>
  <si>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</si>
  <si>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</si>
  <si>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</si>
  <si>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</si>
  <si>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</si>
  <si>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</si>
  <si>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</si>
  <si>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</si>
  <si>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</si>
  <si>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</si>
  <si>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</si>
  <si>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</si>
  <si>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</si>
  <si>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</si>
  <si>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</si>
  <si>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</si>
  <si>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</si>
  <si>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</si>
  <si>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</si>
  <si>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</si>
  <si>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</si>
  <si>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</si>
  <si>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</si>
  <si>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</si>
  <si>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</si>
  <si>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</si>
  <si>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</si>
  <si>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</si>
  <si>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</si>
  <si>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</si>
  <si>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</si>
  <si>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</si>
  <si>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</si>
  <si>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</si>
  <si>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</si>
  <si>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</si>
  <si>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</si>
  <si>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</si>
  <si>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</si>
  <si>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</si>
  <si>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</si>
  <si>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</si>
  <si>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</si>
  <si>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</si>
  <si>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</si>
  <si>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</si>
  <si>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</si>
  <si>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</si>
  <si>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</si>
  <si>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</si>
  <si>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</si>
  <si>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</si>
  <si>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</si>
  <si>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</si>
  <si>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</si>
  <si>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</si>
  <si>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</si>
  <si>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</si>
  <si>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</si>
  <si>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</si>
  <si>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</si>
  <si>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</si>
  <si>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</si>
  <si>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</si>
  <si>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</si>
  <si>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</si>
  <si>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</si>
  <si>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</si>
  <si>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</si>
  <si>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</si>
  <si>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</si>
  <si>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</si>
  <si>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</si>
  <si>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</si>
  <si>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</si>
  <si>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</si>
  <si>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</si>
  <si>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</si>
  <si>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</si>
  <si>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</si>
  <si>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</si>
  <si>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</si>
  <si>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</si>
  <si>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</si>
  <si>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</si>
  <si>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</si>
  <si>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</si>
  <si>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</si>
  <si>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</si>
  <si>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</si>
  <si>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</si>
  <si>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</si>
  <si>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</si>
  <si>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</si>
  <si>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</si>
  <si>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</si>
  <si>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</si>
  <si>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</si>
  <si>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</si>
  <si>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</si>
  <si>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</si>
  <si>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</si>
  <si>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</si>
  <si>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</si>
  <si>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</si>
  <si>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</si>
  <si>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</si>
  <si>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</si>
  <si>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</si>
  <si>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</si>
  <si>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</si>
  <si>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</si>
  <si>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</si>
  <si>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</si>
  <si>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</si>
  <si>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</si>
  <si>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</si>
  <si>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</si>
  <si>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</si>
  <si>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</si>
  <si>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</si>
  <si>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</si>
  <si>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</si>
  <si>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</si>
  <si>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</si>
  <si>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</si>
  <si>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</si>
  <si>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</si>
  <si>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</si>
  <si>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</si>
  <si>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</si>
  <si>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</si>
  <si>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</si>
  <si>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</si>
  <si>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</si>
  <si>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</si>
  <si>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</si>
  <si>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</si>
  <si>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</si>
  <si>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</si>
  <si>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</si>
  <si>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</si>
  <si>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</si>
  <si>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</si>
  <si>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</si>
  <si>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</si>
  <si>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</si>
  <si>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</si>
  <si>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</si>
  <si>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</si>
  <si>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</si>
  <si>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</si>
  <si>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</si>
  <si>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</si>
  <si>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</si>
  <si>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</si>
  <si>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</si>
  <si>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</si>
  <si>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</si>
  <si>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</si>
  <si>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</si>
  <si>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</si>
  <si>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</si>
  <si>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</si>
  <si>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</si>
  <si>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</si>
  <si>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</si>
  <si>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</si>
  <si>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</si>
  <si>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</si>
  <si>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</si>
  <si>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</si>
  <si>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</si>
  <si>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</si>
  <si>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</si>
  <si>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</si>
  <si>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</si>
  <si>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</si>
  <si>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</si>
  <si>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</si>
  <si>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</si>
  <si>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</si>
  <si>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</si>
  <si>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</si>
  <si>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</si>
  <si>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</si>
  <si>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</si>
  <si>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</si>
  <si>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</si>
  <si>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</si>
  <si>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</si>
  <si>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</si>
  <si>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</si>
  <si>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</si>
  <si>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</si>
  <si>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</si>
  <si>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</si>
  <si>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</si>
  <si>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</si>
  <si>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</si>
  <si>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</si>
  <si>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</si>
  <si>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</si>
  <si>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</si>
  <si>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</si>
  <si>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</si>
  <si>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</si>
  <si>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</si>
  <si>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</si>
  <si>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</si>
  <si>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</si>
  <si>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</si>
  <si>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</si>
  <si>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</si>
  <si>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</si>
  <si>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</si>
  <si>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</si>
  <si>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</si>
  <si>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</si>
  <si>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</si>
  <si>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</si>
  <si>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</si>
  <si>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</si>
  <si>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</si>
  <si>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</si>
  <si>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</si>
  <si>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</si>
  <si>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</si>
  <si>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</si>
  <si>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</si>
  <si>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</si>
  <si>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</si>
  <si>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</si>
  <si>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</si>
  <si>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</si>
  <si>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</si>
  <si>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</si>
  <si>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</si>
  <si>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</si>
  <si>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</si>
  <si>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</si>
  <si>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</si>
  <si>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</si>
  <si>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</si>
  <si>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</si>
  <si>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</si>
  <si>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</si>
  <si>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</si>
  <si>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</si>
  <si>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</si>
  <si>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</si>
  <si>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</si>
  <si>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</si>
  <si>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</si>
  <si>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</si>
  <si>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</si>
  <si>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</si>
  <si>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</si>
  <si>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</si>
  <si>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</si>
  <si>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</si>
  <si>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</si>
  <si>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</si>
  <si>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</si>
  <si>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</si>
  <si>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</si>
  <si>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</si>
  <si>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</si>
  <si>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</si>
  <si>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</si>
  <si>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</si>
  <si>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</si>
  <si>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</si>
  <si>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</si>
  <si>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</si>
  <si>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</si>
  <si>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</si>
  <si>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</si>
  <si>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</si>
  <si>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</si>
  <si>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</si>
  <si>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</si>
  <si>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</si>
  <si>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</si>
  <si>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</si>
  <si>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</si>
  <si>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</si>
  <si>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</si>
  <si>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</si>
  <si>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</si>
  <si>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</si>
  <si>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</si>
  <si>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</si>
  <si>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</si>
  <si>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</si>
  <si>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</si>
  <si>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</si>
  <si>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</si>
  <si>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</si>
  <si>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</si>
  <si>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</si>
  <si>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</si>
  <si>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</si>
  <si>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</si>
  <si>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</si>
  <si>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</si>
  <si>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</si>
  <si>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</si>
  <si>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</si>
  <si>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</si>
  <si>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</si>
  <si>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</si>
  <si>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</si>
  <si>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</si>
  <si>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</si>
  <si>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</si>
  <si>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</si>
  <si>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</si>
  <si>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</si>
  <si>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</si>
  <si>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</si>
  <si>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</si>
  <si>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</si>
  <si>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</si>
  <si>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</si>
  <si>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</si>
  <si>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</si>
  <si>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</si>
  <si>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</si>
  <si>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</si>
  <si>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</si>
  <si>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</si>
  <si>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</si>
  <si>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</si>
  <si>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</si>
  <si>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</si>
  <si>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</si>
  <si>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</si>
  <si>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</si>
  <si>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</si>
  <si>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</si>
  <si>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</si>
  <si>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</si>
  <si>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</si>
  <si>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</si>
  <si>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</si>
  <si>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</si>
  <si>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</si>
  <si>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</si>
  <si>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</si>
  <si>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</si>
  <si>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</si>
  <si>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</si>
  <si>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</si>
  <si>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</si>
  <si>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</si>
  <si>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</si>
  <si>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</si>
  <si>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</si>
  <si>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</si>
  <si>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</si>
  <si>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</si>
  <si>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</si>
  <si>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</si>
  <si>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</si>
  <si>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</si>
  <si>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</si>
  <si>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</si>
  <si>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</si>
  <si>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</si>
  <si>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</si>
  <si>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</si>
  <si>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</si>
  <si>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</si>
  <si>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</si>
  <si>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</si>
  <si>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</si>
  <si>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</si>
  <si>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</si>
  <si>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</si>
  <si>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</si>
  <si>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</si>
  <si>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</si>
  <si>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</si>
  <si>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</si>
  <si>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</si>
  <si>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</si>
  <si>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</si>
  <si>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</si>
  <si>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</si>
  <si>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</si>
  <si>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</si>
  <si>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</si>
  <si>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</si>
  <si>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</si>
  <si>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</si>
  <si>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</si>
  <si>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</si>
  <si>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</si>
  <si>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</si>
  <si>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</si>
  <si>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</si>
  <si>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</si>
  <si>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</si>
  <si>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</si>
  <si>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</si>
  <si>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</si>
  <si>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</si>
  <si>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</si>
  <si>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</si>
  <si>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</si>
  <si>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</si>
  <si>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</si>
  <si>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</si>
  <si>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</si>
  <si>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</si>
  <si>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</si>
  <si>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</si>
  <si>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</si>
  <si>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</si>
  <si>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</si>
  <si>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</si>
  <si>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</si>
  <si>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</si>
  <si>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</si>
  <si>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</si>
  <si>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</si>
  <si>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</si>
  <si>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</si>
  <si>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</si>
  <si>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</si>
  <si>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</si>
  <si>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</si>
  <si>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</si>
  <si>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</si>
  <si>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</si>
  <si>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</si>
  <si>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</si>
  <si>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</si>
  <si>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</si>
  <si>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</si>
  <si>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</si>
  <si>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</si>
  <si>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</si>
  <si>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</si>
  <si>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</si>
  <si>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</si>
  <si>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</si>
  <si>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</si>
  <si>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</si>
  <si>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</si>
  <si>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</si>
  <si>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</si>
  <si>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</si>
  <si>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</si>
  <si>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</si>
  <si>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</si>
  <si>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</si>
  <si>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</si>
  <si>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</si>
  <si>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</si>
  <si>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</si>
  <si>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</si>
  <si>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</si>
  <si>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</si>
  <si>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</si>
  <si>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</si>
  <si>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</si>
  <si>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</si>
  <si>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</si>
  <si>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</si>
  <si>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</si>
  <si>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</si>
  <si>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</si>
  <si>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</si>
  <si>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</si>
  <si>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</si>
  <si>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</si>
  <si>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</si>
  <si>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</si>
  <si>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</si>
  <si>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</si>
  <si>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</si>
  <si>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</si>
  <si>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</si>
  <si>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</si>
  <si>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</si>
  <si>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</si>
  <si>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</si>
  <si>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</si>
  <si>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</si>
  <si>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</si>
  <si>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</si>
  <si>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</si>
  <si>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</si>
  <si>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</si>
  <si>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</si>
  <si>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</si>
  <si>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</si>
  <si>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</si>
  <si>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</si>
  <si>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</si>
  <si>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</si>
  <si>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</si>
  <si>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</si>
  <si>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</si>
  <si>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</si>
  <si>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</si>
  <si>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</si>
  <si>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</si>
  <si>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</si>
  <si>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</si>
  <si>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</si>
  <si>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</si>
  <si>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</si>
  <si>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</si>
  <si>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</si>
  <si>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</si>
  <si>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</si>
  <si>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</si>
  <si>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</si>
  <si>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</si>
  <si>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</si>
  <si>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</si>
  <si>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</si>
  <si>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</si>
  <si>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</si>
  <si>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</si>
  <si>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</si>
  <si>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</si>
  <si>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</si>
  <si>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</si>
  <si>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</si>
  <si>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</si>
  <si>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</si>
  <si>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</si>
  <si>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</si>
  <si>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</si>
  <si>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</si>
  <si>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</si>
  <si>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</si>
  <si>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</si>
  <si>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</si>
  <si>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</si>
  <si>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</si>
  <si>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</si>
  <si>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</si>
  <si>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</si>
  <si>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</si>
  <si>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</si>
  <si>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</si>
  <si>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</si>
  <si>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</si>
  <si>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</si>
  <si>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</si>
  <si>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</si>
  <si>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</si>
  <si>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</si>
  <si>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</si>
  <si>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</si>
  <si>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</si>
  <si>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</si>
  <si>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</si>
  <si>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</si>
  <si>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</si>
  <si>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</si>
  <si>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</si>
  <si>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</si>
  <si>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</si>
  <si>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</si>
  <si>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</si>
  <si>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</si>
  <si>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</si>
  <si>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</si>
  <si>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</si>
  <si>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</si>
  <si>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</si>
  <si>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</si>
  <si>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</si>
  <si>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</si>
  <si>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</si>
  <si>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</si>
  <si>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</si>
  <si>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</si>
  <si>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</si>
  <si>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</si>
  <si>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</si>
  <si>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</si>
  <si>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</si>
  <si>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</si>
  <si>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</si>
  <si>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</si>
  <si>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</si>
  <si>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</si>
  <si>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</si>
  <si>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</si>
  <si>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</si>
  <si>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</si>
  <si>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</si>
  <si>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</si>
  <si>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</si>
  <si>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</si>
  <si>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</si>
  <si>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</si>
  <si>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</si>
  <si>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</si>
  <si>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</si>
  <si>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</si>
  <si>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</si>
  <si>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</si>
  <si>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</si>
  <si>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</si>
  <si>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</si>
  <si>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</si>
  <si>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</si>
  <si>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</si>
  <si>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</si>
  <si>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</si>
  <si>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</si>
  <si>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</si>
  <si>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</si>
  <si>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</si>
  <si>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</si>
  <si>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</si>
  <si>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</si>
  <si>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</si>
  <si>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</si>
  <si>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</si>
  <si>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</si>
  <si>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</si>
  <si>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</si>
  <si>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</si>
  <si>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</si>
  <si>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</si>
  <si>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</si>
  <si>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</si>
  <si>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</si>
  <si>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</si>
  <si>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</si>
  <si>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</si>
  <si>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</si>
  <si>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</si>
  <si>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</si>
  <si>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</si>
  <si>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</si>
  <si>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</si>
  <si>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</si>
  <si>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</si>
  <si>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</si>
  <si>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</si>
  <si>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</si>
  <si>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</si>
  <si>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</si>
  <si>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</si>
  <si>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</si>
  <si>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</si>
  <si>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</si>
  <si>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</si>
  <si>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</si>
  <si>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</si>
  <si>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</si>
  <si>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</si>
  <si>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</si>
  <si>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</si>
  <si>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</si>
  <si>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</si>
  <si>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</si>
  <si>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</si>
  <si>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</si>
  <si>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</si>
  <si>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</si>
  <si>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</si>
  <si>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</si>
  <si>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</si>
  <si>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</si>
  <si>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</si>
  <si>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</si>
  <si>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</si>
  <si>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</si>
  <si>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</si>
  <si>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</si>
  <si>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</si>
  <si>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</si>
  <si>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</si>
  <si>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</si>
  <si>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</si>
  <si>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</si>
  <si>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</si>
  <si>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</si>
  <si>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</si>
  <si>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</si>
  <si>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</si>
  <si>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</si>
  <si>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</si>
  <si>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</si>
  <si>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</si>
  <si>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</si>
  <si>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</si>
  <si>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</si>
  <si>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</si>
  <si>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</si>
  <si>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</si>
  <si>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</si>
  <si>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</si>
  <si>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</si>
  <si>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</si>
  <si>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</si>
  <si>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</si>
  <si>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</si>
  <si>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</si>
  <si>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</si>
  <si>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</si>
  <si>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</si>
  <si>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</si>
  <si>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</si>
  <si>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</si>
  <si>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</si>
  <si>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</si>
  <si>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</si>
  <si>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</si>
  <si>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</si>
  <si>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</si>
  <si>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</si>
  <si>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</si>
  <si>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</si>
  <si>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</si>
  <si>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</si>
  <si>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</si>
  <si>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</si>
  <si>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</si>
  <si>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</si>
  <si>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</si>
  <si>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</si>
  <si>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</si>
  <si>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</si>
  <si>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</si>
  <si>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</si>
  <si>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</si>
  <si>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</si>
  <si>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</si>
  <si>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</si>
  <si>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</si>
  <si>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</si>
  <si>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</si>
  <si>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</si>
  <si>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</si>
  <si>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</si>
  <si>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</si>
  <si>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</si>
  <si>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</si>
  <si>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</si>
  <si>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</si>
  <si>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</si>
  <si>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</si>
  <si>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</si>
  <si>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</si>
  <si>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</si>
  <si>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</si>
  <si>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</si>
  <si>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</si>
  <si>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</si>
  <si>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</si>
  <si>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</si>
  <si>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</si>
  <si>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</si>
  <si>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</si>
  <si>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</si>
  <si>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</si>
  <si>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</si>
  <si>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</si>
  <si>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</si>
  <si>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</si>
  <si>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</si>
  <si>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</si>
  <si>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</si>
  <si>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</si>
  <si>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</si>
  <si>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</si>
  <si>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</si>
  <si>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</si>
  <si>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</si>
  <si>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</si>
  <si>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</si>
  <si>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</si>
  <si>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</si>
  <si>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</si>
  <si>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</si>
  <si>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</si>
  <si>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</si>
  <si>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</si>
  <si>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</si>
  <si>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</si>
  <si>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</si>
  <si>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</si>
  <si>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</si>
  <si>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</si>
  <si>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</si>
  <si>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</si>
  <si>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</si>
  <si>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</si>
  <si>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</si>
  <si>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</si>
  <si>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</si>
  <si>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</si>
  <si>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</si>
  <si>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</si>
  <si>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</si>
  <si>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</si>
  <si>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</si>
  <si>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</si>
  <si>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</si>
  <si>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</si>
  <si>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</si>
  <si>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</si>
  <si>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</si>
  <si>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</si>
  <si>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</si>
  <si>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</si>
  <si>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</si>
  <si>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</si>
  <si>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</si>
  <si>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</si>
  <si>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</si>
  <si>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</si>
  <si>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</si>
  <si>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</si>
  <si>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</si>
  <si>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</si>
  <si>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</si>
  <si>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</si>
  <si>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</si>
  <si>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</si>
  <si>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</si>
  <si>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</si>
  <si>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</si>
  <si>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</si>
  <si>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</si>
  <si>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</si>
  <si>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</si>
  <si>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</si>
  <si>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</si>
  <si>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</si>
  <si>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</si>
  <si>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</si>
  <si>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</si>
  <si>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</si>
  <si>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</si>
  <si>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</si>
  <si>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</si>
  <si>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</si>
  <si>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</si>
  <si>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</si>
  <si>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</si>
  <si>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</si>
  <si>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</si>
  <si>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</si>
  <si>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</si>
  <si>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</si>
  <si>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</si>
  <si>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</si>
  <si>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</si>
  <si>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</si>
  <si>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</si>
  <si>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</si>
  <si>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</si>
  <si>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</si>
  <si>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</si>
  <si>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</si>
  <si>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</si>
  <si>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</si>
  <si>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</si>
  <si>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</si>
  <si>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</si>
  <si>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</si>
  <si>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</si>
  <si>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</si>
  <si>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</si>
  <si>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</si>
  <si>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</si>
  <si>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</si>
  <si>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</si>
  <si>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</si>
  <si>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</si>
  <si>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</si>
  <si>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</si>
  <si>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</si>
  <si>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</si>
  <si>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</si>
  <si>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</si>
  <si>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</si>
  <si>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</si>
  <si>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</si>
  <si>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</si>
  <si>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</si>
  <si>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</si>
  <si>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</si>
  <si>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</si>
  <si>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</si>
  <si>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</si>
  <si>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</si>
  <si>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</si>
  <si>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</si>
  <si>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</si>
  <si>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</si>
  <si>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</si>
  <si>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</si>
  <si>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</si>
  <si>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</si>
  <si>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</si>
  <si>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</si>
  <si>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</si>
  <si>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</si>
  <si>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</si>
  <si>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</si>
  <si>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</si>
  <si>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</si>
  <si>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</si>
  <si>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</si>
  <si>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</si>
  <si>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</si>
  <si>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</si>
  <si>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</si>
  <si>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</si>
  <si>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</si>
  <si>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</si>
  <si>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</si>
  <si>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</si>
  <si>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</si>
  <si>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</si>
  <si>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</si>
  <si>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</si>
  <si>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</si>
  <si>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</si>
  <si>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</si>
  <si>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</si>
  <si>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</si>
  <si>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</si>
  <si>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</si>
  <si>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</si>
  <si>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</si>
  <si>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</si>
  <si>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</si>
  <si>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</si>
  <si>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</si>
  <si>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</si>
  <si>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</si>
  <si>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</si>
  <si>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</si>
  <si>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</si>
  <si>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</si>
  <si>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</si>
  <si>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</si>
  <si>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</si>
  <si>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</si>
  <si>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</si>
  <si>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</si>
  <si>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</si>
  <si>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</si>
  <si>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</si>
  <si>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</si>
  <si>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</si>
  <si>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</si>
  <si>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</si>
  <si>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</si>
  <si>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</si>
  <si>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</si>
  <si>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</si>
  <si>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</si>
  <si>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</si>
  <si>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</si>
  <si>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</si>
  <si>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</si>
  <si>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</si>
  <si>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</si>
  <si>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</si>
  <si>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</si>
  <si>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</si>
  <si>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</si>
  <si>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</si>
  <si>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</si>
  <si>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</si>
  <si>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</si>
  <si>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</si>
  <si>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</si>
  <si>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</si>
  <si>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</si>
  <si>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</si>
  <si>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</si>
  <si>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</si>
  <si>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</si>
  <si>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</si>
  <si>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</si>
  <si>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</si>
  <si>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</si>
  <si>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</si>
  <si>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</si>
  <si>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</si>
  <si>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</si>
  <si>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</si>
  <si>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</si>
  <si>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</si>
  <si>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</si>
  <si>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</si>
  <si>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</si>
  <si>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</si>
  <si>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</si>
  <si>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</si>
  <si>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</si>
  <si>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</si>
  <si>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</si>
  <si>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</si>
  <si>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</si>
  <si>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</si>
  <si>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</si>
  <si>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</si>
  <si>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</si>
  <si>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</si>
  <si>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</si>
  <si>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</si>
  <si>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</si>
  <si>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</si>
  <si>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</si>
  <si>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</si>
  <si>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</si>
  <si>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</si>
  <si>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</si>
  <si>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</si>
  <si>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</si>
  <si>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</si>
  <si>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</si>
  <si>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</si>
  <si>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</si>
  <si>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</si>
  <si>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</si>
  <si>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</si>
  <si>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</si>
  <si>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</si>
  <si>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</si>
  <si>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</si>
  <si>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</si>
  <si>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</si>
  <si>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</si>
  <si>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</si>
  <si>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</si>
  <si>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</si>
  <si>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</si>
  <si>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</si>
  <si>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</si>
  <si>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</si>
  <si>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</si>
  <si>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</si>
  <si>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</si>
  <si>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</si>
  <si>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</si>
  <si>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</si>
  <si>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</si>
  <si>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</si>
  <si>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</si>
  <si>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</si>
  <si>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</si>
  <si>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</si>
  <si>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</si>
  <si>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</si>
  <si>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</si>
  <si>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</si>
  <si>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</si>
  <si>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</si>
  <si>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</si>
  <si>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</si>
  <si>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</si>
  <si>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</si>
  <si>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</si>
  <si>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</si>
  <si>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</si>
  <si>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</si>
  <si>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</si>
  <si>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</si>
  <si>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</si>
  <si>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</si>
  <si>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</si>
  <si>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</si>
  <si>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</si>
  <si>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</si>
  <si>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</si>
  <si>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</si>
  <si>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</si>
  <si>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</si>
  <si>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</si>
  <si>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</si>
  <si>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</si>
  <si>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</si>
  <si>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</si>
  <si>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</si>
  <si>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</si>
  <si>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</si>
  <si>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</si>
  <si>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</si>
  <si>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</si>
  <si>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</si>
  <si>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</si>
  <si>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</si>
  <si>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</si>
  <si>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</si>
  <si>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</si>
  <si>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</si>
  <si>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</si>
  <si>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</si>
  <si>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</si>
  <si>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</si>
  <si>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</si>
  <si>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</si>
  <si>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</si>
  <si>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</si>
  <si>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</si>
  <si>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</si>
  <si>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</si>
  <si>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</si>
  <si>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</si>
  <si>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</si>
  <si>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</si>
  <si>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</si>
  <si>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</si>
  <si>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</si>
  <si>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</si>
  <si>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</si>
  <si>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</si>
  <si>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</si>
  <si>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</si>
  <si>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</si>
  <si>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</si>
  <si>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</si>
  <si>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</si>
  <si>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</si>
  <si>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</si>
  <si>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</si>
  <si>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</si>
  <si>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</si>
  <si>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</si>
  <si>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</si>
  <si>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</si>
  <si>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</si>
  <si>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</si>
  <si>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</si>
  <si>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</si>
  <si>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</si>
  <si>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</si>
  <si>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</si>
  <si>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</si>
  <si>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</si>
  <si>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</si>
  <si>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</si>
  <si>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</si>
  <si>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</si>
  <si>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</si>
  <si>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</si>
  <si>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</si>
  <si>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</si>
  <si>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</si>
  <si>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</si>
  <si>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</si>
  <si>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</si>
  <si>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</si>
  <si>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</si>
  <si>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</si>
  <si>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</si>
  <si>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</si>
  <si>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</si>
  <si>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</si>
  <si>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</si>
  <si>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</si>
  <si>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</si>
  <si>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</si>
  <si>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</si>
  <si>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</si>
  <si>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</si>
  <si>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</si>
  <si>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</si>
  <si>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</si>
  <si>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</si>
  <si>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</si>
  <si>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</si>
  <si>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</si>
  <si>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</si>
  <si>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</si>
  <si>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</si>
  <si>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</si>
  <si>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</si>
  <si>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</si>
  <si>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</si>
  <si>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</si>
  <si>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</si>
  <si>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</si>
  <si>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</si>
  <si>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</si>
  <si>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</si>
  <si>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</si>
  <si>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</si>
  <si>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</si>
  <si>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</si>
  <si>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</si>
  <si>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</si>
  <si>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</si>
  <si>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</si>
  <si>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</si>
  <si>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</si>
  <si>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</si>
  <si>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</si>
  <si>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</si>
  <si>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</si>
  <si>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</si>
  <si>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</si>
  <si>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</si>
  <si>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</si>
  <si>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</si>
  <si>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</si>
  <si>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</si>
  <si>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</si>
  <si>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</si>
  <si>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</si>
  <si>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</si>
  <si>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</si>
  <si>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</si>
  <si>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</si>
  <si>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</si>
  <si>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</si>
  <si>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</si>
  <si>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</si>
  <si>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</si>
  <si>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</si>
  <si>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</si>
  <si>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</si>
  <si>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</si>
  <si>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</si>
  <si>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</si>
  <si>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</si>
  <si>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</si>
  <si>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</si>
  <si>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</si>
  <si>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</si>
  <si>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</si>
  <si>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</si>
  <si>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</si>
  <si>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</si>
  <si>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</si>
  <si>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</si>
  <si>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</si>
  <si>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</si>
  <si>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</si>
  <si>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</si>
  <si>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</si>
  <si>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</si>
  <si>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</si>
  <si>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</si>
  <si>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</si>
  <si>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</si>
  <si>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</si>
  <si>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</si>
  <si>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</si>
  <si>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</si>
  <si>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</si>
  <si>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</si>
  <si>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</si>
  <si>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</si>
  <si>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</si>
  <si>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</si>
  <si>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</si>
  <si>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</si>
  <si>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</si>
  <si>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</si>
  <si>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</si>
  <si>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</si>
  <si>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</si>
  <si>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</si>
  <si>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</si>
  <si>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</si>
  <si>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</si>
  <si>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</si>
  <si>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</si>
  <si>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</si>
  <si>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</si>
  <si>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</si>
  <si>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</si>
  <si>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</si>
  <si>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</si>
  <si>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</si>
  <si>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</si>
  <si>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</si>
  <si>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</si>
  <si>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</si>
  <si>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</si>
  <si>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</si>
  <si>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</si>
  <si>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</si>
  <si>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</si>
  <si>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</si>
  <si>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</si>
  <si>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</si>
  <si>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</si>
  <si>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</si>
  <si>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</si>
  <si>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</si>
  <si>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</si>
  <si>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</si>
  <si>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</si>
  <si>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</si>
  <si>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</si>
  <si>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</si>
  <si>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</si>
  <si>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</si>
  <si>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</si>
  <si>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</si>
  <si>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</si>
  <si>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</si>
  <si>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</si>
  <si>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</si>
  <si>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</si>
  <si>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</si>
  <si>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</si>
  <si>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</si>
  <si>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</si>
  <si>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</si>
  <si>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</si>
  <si>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</si>
  <si>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</si>
  <si>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</si>
  <si>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</si>
  <si>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</si>
  <si>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</si>
  <si>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</si>
  <si>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</si>
  <si>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</si>
  <si>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</si>
  <si>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</si>
  <si>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</si>
  <si>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</si>
  <si>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</si>
  <si>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</si>
  <si>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</si>
  <si>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</si>
  <si>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</si>
  <si>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</si>
  <si>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</si>
  <si>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</si>
  <si>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</si>
  <si>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</si>
  <si>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</si>
  <si>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</si>
  <si>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</si>
  <si>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</si>
  <si>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</si>
  <si>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</si>
  <si>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</si>
  <si>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</si>
  <si>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</si>
  <si>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</si>
  <si>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</si>
  <si>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</si>
  <si>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</si>
  <si>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</si>
  <si>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</si>
  <si>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</si>
  <si>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</si>
  <si>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</si>
  <si>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</si>
  <si>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</si>
  <si>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</si>
  <si>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</si>
  <si>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</si>
  <si>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</si>
  <si>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</si>
  <si>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</si>
  <si>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</si>
  <si>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</si>
  <si>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</si>
  <si>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</si>
  <si>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</si>
  <si>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</si>
  <si>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</si>
  <si>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</si>
  <si>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</si>
  <si>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</si>
  <si>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</si>
  <si>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</si>
  <si>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</si>
  <si>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</si>
  <si>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</si>
  <si>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</si>
  <si>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</si>
  <si>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</si>
  <si>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</si>
  <si>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</si>
  <si>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</si>
  <si>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</si>
  <si>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</si>
  <si>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</si>
  <si>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</si>
  <si>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</si>
  <si>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</si>
  <si>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</si>
  <si>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</si>
  <si>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</si>
  <si>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</si>
  <si>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</si>
  <si>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</si>
  <si>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</si>
  <si>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</si>
  <si>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</si>
  <si>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</si>
  <si>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</si>
  <si>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</si>
  <si>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</si>
  <si>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</si>
  <si>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</si>
  <si>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</si>
  <si>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</si>
  <si>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</si>
  <si>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</si>
  <si>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</si>
  <si>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</si>
  <si>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</si>
  <si>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</si>
  <si>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</si>
  <si>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</si>
  <si>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</si>
  <si>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</si>
  <si>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</si>
  <si>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</si>
  <si>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</si>
  <si>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</si>
  <si>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</si>
  <si>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</si>
  <si>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</si>
  <si>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</si>
  <si>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</si>
  <si>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</si>
  <si>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</si>
  <si>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</si>
  <si>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</si>
  <si>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</si>
  <si>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</si>
  <si>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</si>
  <si>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</si>
  <si>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</si>
  <si>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</si>
  <si>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</si>
  <si>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</si>
  <si>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</si>
  <si>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</si>
  <si>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</si>
  <si>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</si>
  <si>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</si>
  <si>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</si>
  <si>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</si>
  <si>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</si>
  <si>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</si>
  <si>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</si>
  <si>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</si>
  <si>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</si>
  <si>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</si>
  <si>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</si>
  <si>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</si>
  <si>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</si>
  <si>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</si>
  <si>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</si>
  <si>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</si>
  <si>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</si>
  <si>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</si>
  <si>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</si>
  <si>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</si>
  <si>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</si>
  <si>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</si>
  <si>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</si>
  <si>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</si>
  <si>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</si>
  <si>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</si>
  <si>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</si>
  <si>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</si>
  <si>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</si>
  <si>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</si>
  <si>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</si>
  <si>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</si>
  <si>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</si>
  <si>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</si>
  <si>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</si>
  <si>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</si>
  <si>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</si>
  <si>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</si>
  <si>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</si>
  <si>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</si>
  <si>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</si>
  <si>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</si>
  <si>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</si>
  <si>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</si>
  <si>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</si>
  <si>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</si>
  <si>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</si>
  <si>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</si>
  <si>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</si>
  <si>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</si>
  <si>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</si>
  <si>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</si>
  <si>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</si>
  <si>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</si>
  <si>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</si>
  <si>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</si>
  <si>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</si>
  <si>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</si>
  <si>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</si>
  <si>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</si>
  <si>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</si>
  <si>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</si>
  <si>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</si>
  <si>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</si>
  <si>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</si>
  <si>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</si>
  <si>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</si>
  <si>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</si>
  <si>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</si>
  <si>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</si>
  <si>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</si>
  <si>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</si>
  <si>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</si>
  <si>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</si>
  <si>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</si>
  <si>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</si>
  <si>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</si>
  <si>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</si>
  <si>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</si>
  <si>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</si>
  <si>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</si>
  <si>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</si>
  <si>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</si>
  <si>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</si>
  <si>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</si>
  <si>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</si>
  <si>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</si>
  <si>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</si>
  <si>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</si>
  <si>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</si>
  <si>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</si>
  <si>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</si>
  <si>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</si>
  <si>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</si>
  <si>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</si>
  <si>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</si>
  <si>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</si>
  <si>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</si>
  <si>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</si>
  <si>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</si>
  <si>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</si>
  <si>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</si>
  <si>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</si>
  <si>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</si>
  <si>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</si>
  <si>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</si>
  <si>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</si>
  <si>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</si>
  <si>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</si>
  <si>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</si>
  <si>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</si>
  <si>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</si>
  <si>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</si>
  <si>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</si>
  <si>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</si>
  <si>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</si>
  <si>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</si>
  <si>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</si>
  <si>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</si>
  <si>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</si>
  <si>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</si>
  <si>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</si>
  <si>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</si>
  <si>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</si>
  <si>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</si>
  <si>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</si>
  <si>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</si>
  <si>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</si>
  <si>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</si>
  <si>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</si>
  <si>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</si>
  <si>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</si>
  <si>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</si>
  <si>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</si>
  <si>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</si>
  <si>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</si>
  <si>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</si>
  <si>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</si>
  <si>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</si>
  <si>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</si>
  <si>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</si>
  <si>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</si>
  <si>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</si>
  <si>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</si>
  <si>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</si>
  <si>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</si>
  <si>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</si>
  <si>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</si>
  <si>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</si>
  <si>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</si>
  <si>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</si>
  <si>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</si>
  <si>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</si>
  <si>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</si>
  <si>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</si>
  <si>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</si>
  <si>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</si>
  <si>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</si>
  <si>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</si>
  <si>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</si>
  <si>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</si>
  <si>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</si>
  <si>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</si>
  <si>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</si>
  <si>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</si>
  <si>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</si>
  <si>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</si>
  <si>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</si>
  <si>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</si>
  <si>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</si>
  <si>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</si>
  <si>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</si>
  <si>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</si>
  <si>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</si>
  <si>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</si>
  <si>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</si>
  <si>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</si>
  <si>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</si>
  <si>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</si>
  <si>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</si>
  <si>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</si>
  <si>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</si>
  <si>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</si>
  <si>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</si>
  <si>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</si>
  <si>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</si>
  <si>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</si>
  <si>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</si>
  <si>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</si>
  <si>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</si>
  <si>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</si>
  <si>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</si>
  <si>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</si>
  <si>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</si>
  <si>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</si>
  <si>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</si>
  <si>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</si>
  <si>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</si>
  <si>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</si>
  <si>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</si>
  <si>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</si>
  <si>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</si>
  <si>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</si>
  <si>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</si>
  <si>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</si>
  <si>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</si>
  <si>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</si>
  <si>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</si>
  <si>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</si>
  <si>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</si>
  <si>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</si>
  <si>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</si>
  <si>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</si>
  <si>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</si>
  <si>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</si>
  <si>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</si>
  <si>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</si>
  <si>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</si>
  <si>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</si>
  <si>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</si>
  <si>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</si>
  <si>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</si>
  <si>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</si>
  <si>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</si>
  <si>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</si>
  <si>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</si>
  <si>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</si>
  <si>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</si>
  <si>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</si>
  <si>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</si>
  <si>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</si>
  <si>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</si>
  <si>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</si>
  <si>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</si>
  <si>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</si>
  <si>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</si>
  <si>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</si>
  <si>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</si>
  <si>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</si>
  <si>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</si>
  <si>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</si>
  <si>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</si>
  <si>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</si>
  <si>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</si>
  <si>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</si>
  <si>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</si>
  <si>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</si>
  <si>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</si>
  <si>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</si>
  <si>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</si>
  <si>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</si>
  <si>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</si>
  <si>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</si>
  <si>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</si>
  <si>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</si>
  <si>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</si>
  <si>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</si>
  <si>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</si>
  <si>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</si>
  <si>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</si>
  <si>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</si>
  <si>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</si>
  <si>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</si>
  <si>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</si>
  <si>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</si>
  <si>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</si>
  <si>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</si>
  <si>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</si>
  <si>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</si>
  <si>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</si>
  <si>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</si>
  <si>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</si>
  <si>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</si>
  <si>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</si>
  <si>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</si>
  <si>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</si>
  <si>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</si>
  <si>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</si>
  <si>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</si>
  <si>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</si>
  <si>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</si>
  <si>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</si>
  <si>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</si>
  <si>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</si>
  <si>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</si>
  <si>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</si>
  <si>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</si>
  <si>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</si>
  <si>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</si>
  <si>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</si>
  <si>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</si>
  <si>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</si>
  <si>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</si>
  <si>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</si>
  <si>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</si>
  <si>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</si>
  <si>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</si>
  <si>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</si>
  <si>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</si>
  <si>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</si>
  <si>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</si>
  <si>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</si>
  <si>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</si>
  <si>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</si>
  <si>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</si>
  <si>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</si>
  <si>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</si>
  <si>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</si>
  <si>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</si>
  <si>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</si>
  <si>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</si>
  <si>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</si>
  <si>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</si>
  <si>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</si>
  <si>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</si>
  <si>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</si>
  <si>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</si>
  <si>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</si>
  <si>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</si>
  <si>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</si>
  <si>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</si>
  <si>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</si>
  <si>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</si>
  <si>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</si>
  <si>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</si>
  <si>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</si>
  <si>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</si>
  <si>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</si>
  <si>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</si>
  <si>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</si>
  <si>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</si>
  <si>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</si>
  <si>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</si>
  <si>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</si>
  <si>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</si>
  <si>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</si>
  <si>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</si>
  <si>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</si>
  <si>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</si>
  <si>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</si>
  <si>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</si>
  <si>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</si>
  <si>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</si>
  <si>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</si>
  <si>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</si>
  <si>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</si>
  <si>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</si>
  <si>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</si>
  <si>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</si>
  <si>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</si>
  <si>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</si>
  <si>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</si>
  <si>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</si>
  <si>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</si>
  <si>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</si>
  <si>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</si>
  <si>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</si>
  <si>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</si>
  <si>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</si>
  <si>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</si>
  <si>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</si>
  <si>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</si>
  <si>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</si>
  <si>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</si>
  <si>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</si>
  <si>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</si>
  <si>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</si>
  <si>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</si>
  <si>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</si>
  <si>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</si>
  <si>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</si>
  <si>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</si>
  <si>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</si>
  <si>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</si>
  <si>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</si>
  <si>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</si>
  <si>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</si>
  <si>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</si>
  <si>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</si>
  <si>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</si>
  <si>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</si>
  <si>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</si>
  <si>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</si>
  <si>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</si>
  <si>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</si>
  <si>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</si>
  <si>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</si>
  <si>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</si>
  <si>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</si>
  <si>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</si>
  <si>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</si>
  <si>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</si>
  <si>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</si>
  <si>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</si>
  <si>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</si>
  <si>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</si>
  <si>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</si>
  <si>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</si>
  <si>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</si>
  <si>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</si>
  <si>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</si>
  <si>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</si>
  <si>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</si>
  <si>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</si>
  <si>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</si>
  <si>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</si>
  <si>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</si>
  <si>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</si>
  <si>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</si>
  <si>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</si>
  <si>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</si>
  <si>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</si>
  <si>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</si>
  <si>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</si>
  <si>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</si>
  <si>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</si>
  <si>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</si>
  <si>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</si>
  <si>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</si>
  <si>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</si>
  <si>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</si>
  <si>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</si>
  <si>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</si>
  <si>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</si>
  <si>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</si>
  <si>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</si>
  <si>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</si>
  <si>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</si>
  <si>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</si>
  <si>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</si>
  <si>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</si>
  <si>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</si>
  <si>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</si>
  <si>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</si>
  <si>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</si>
  <si>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</si>
  <si>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</si>
  <si>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</si>
  <si>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</si>
  <si>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</si>
  <si>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</si>
  <si>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</si>
  <si>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</si>
  <si>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</si>
  <si>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</si>
  <si>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</si>
  <si>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</si>
  <si>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</si>
  <si>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</si>
  <si>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</si>
  <si>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</si>
  <si>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</si>
  <si>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</si>
  <si>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</si>
  <si>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</si>
  <si>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</si>
  <si>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</si>
  <si>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</si>
  <si>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</si>
  <si>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</si>
  <si>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</si>
  <si>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</si>
  <si>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</si>
  <si>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</si>
  <si>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</si>
  <si>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</si>
  <si>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</si>
  <si>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</si>
  <si>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</si>
  <si>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</si>
  <si>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</si>
  <si>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</si>
  <si>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</si>
  <si>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</si>
  <si>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</si>
  <si>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</si>
  <si>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</si>
  <si>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</si>
  <si>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</si>
  <si>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</si>
  <si>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</si>
  <si>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</si>
  <si>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</si>
  <si>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</si>
  <si>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</si>
  <si>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</si>
  <si>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</si>
  <si>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</si>
  <si>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</si>
  <si>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</si>
  <si>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</si>
  <si>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</si>
  <si>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</si>
  <si>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</si>
  <si>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</si>
  <si>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</si>
  <si>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</si>
  <si>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</si>
  <si>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</si>
  <si>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</si>
  <si>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</si>
  <si>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</si>
  <si>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</si>
  <si>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</si>
  <si>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</si>
  <si>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</si>
  <si>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</si>
  <si>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</si>
  <si>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</si>
  <si>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</si>
  <si>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</si>
  <si>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</si>
  <si>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</si>
  <si>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</si>
  <si>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</si>
  <si>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</si>
  <si>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</si>
  <si>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</si>
  <si>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</si>
  <si>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</si>
  <si>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</si>
  <si>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</si>
  <si>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</si>
  <si>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</si>
  <si>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</si>
  <si>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</si>
  <si>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</si>
  <si>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</si>
  <si>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</si>
  <si>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</si>
  <si>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</si>
  <si>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</si>
  <si>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</si>
  <si>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</si>
  <si>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</si>
  <si>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</si>
  <si>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</si>
  <si>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</si>
  <si>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</si>
  <si>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</si>
  <si>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</si>
  <si>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</si>
  <si>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</si>
  <si>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</si>
  <si>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</si>
  <si>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</si>
  <si>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</si>
  <si>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</si>
  <si>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</si>
  <si>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</si>
  <si>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</si>
  <si>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</si>
  <si>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</si>
  <si>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</si>
  <si>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</si>
  <si>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</si>
  <si>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</si>
  <si>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</si>
  <si>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</si>
  <si>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</si>
  <si>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</si>
  <si>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</si>
  <si>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</si>
  <si>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</si>
  <si>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</si>
  <si>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</si>
  <si>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</si>
  <si>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</si>
  <si>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</si>
  <si>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</si>
  <si>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</si>
  <si>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</si>
  <si>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</si>
  <si>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</si>
  <si>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</si>
  <si>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</si>
  <si>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</si>
  <si>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</si>
  <si>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</si>
  <si>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</si>
  <si>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</si>
  <si>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</si>
  <si>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</si>
  <si>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</si>
  <si>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</si>
  <si>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</si>
  <si>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</si>
  <si>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</si>
  <si>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</si>
  <si>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</si>
  <si>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</si>
  <si>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</si>
  <si>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</si>
  <si>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</si>
  <si>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</si>
  <si>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</si>
  <si>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</si>
  <si>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</si>
  <si>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</si>
  <si>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</si>
  <si>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</si>
  <si>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</si>
  <si>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</si>
  <si>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</si>
  <si>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</si>
  <si>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</si>
  <si>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</si>
  <si>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</si>
  <si>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</si>
  <si>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</si>
  <si>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</si>
  <si>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</si>
  <si>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</si>
  <si>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</si>
  <si>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</si>
  <si>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</si>
  <si>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</si>
  <si>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</si>
  <si>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</si>
  <si>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</si>
  <si>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</si>
  <si>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</si>
  <si>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</si>
  <si>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</si>
  <si>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</si>
  <si>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</si>
  <si>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</si>
  <si>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</si>
  <si>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</si>
  <si>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</si>
  <si>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</si>
  <si>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</si>
  <si>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</si>
  <si>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</si>
  <si>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</si>
  <si>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</si>
  <si>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</si>
  <si>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</si>
  <si>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</si>
  <si>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</si>
  <si>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</si>
  <si>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</si>
  <si>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</si>
  <si>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</si>
  <si>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</si>
  <si>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</si>
  <si>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</si>
  <si>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</si>
  <si>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</si>
  <si>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</si>
  <si>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</si>
  <si>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</si>
  <si>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</si>
  <si>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</si>
  <si>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</si>
  <si>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</si>
  <si>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</si>
  <si>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</si>
  <si>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</si>
  <si>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</si>
  <si>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</si>
  <si>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</si>
  <si>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</si>
  <si>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</si>
  <si>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</si>
  <si>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</si>
  <si>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</si>
  <si>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</si>
  <si>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</si>
  <si>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</si>
  <si>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</si>
  <si>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</si>
  <si>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</si>
  <si>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</si>
  <si>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</si>
  <si>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</si>
  <si>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</si>
  <si>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</si>
  <si>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</si>
  <si>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</si>
  <si>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</si>
  <si>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</si>
  <si>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</si>
  <si>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</si>
  <si>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</si>
  <si>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</si>
  <si>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</si>
  <si>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</si>
  <si>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</si>
  <si>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</si>
  <si>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</si>
  <si>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</si>
  <si>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</si>
  <si>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</si>
  <si>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</si>
  <si>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</si>
  <si>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</si>
  <si>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</si>
  <si>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</si>
  <si>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</si>
  <si>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</si>
  <si>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</si>
  <si>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</si>
  <si>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</si>
  <si>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</si>
  <si>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</si>
  <si>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</si>
  <si>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</si>
  <si>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</si>
  <si>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</si>
  <si>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</si>
  <si>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</si>
  <si>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</si>
  <si>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</si>
  <si>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</si>
  <si>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</si>
  <si>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</si>
  <si>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</si>
  <si>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</si>
  <si>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</si>
  <si>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</si>
  <si>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</si>
  <si>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</si>
  <si>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</si>
  <si>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</si>
  <si>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</si>
  <si>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</si>
  <si>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</si>
  <si>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</si>
  <si>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</si>
  <si>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</si>
  <si>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</si>
  <si>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</si>
  <si>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</si>
  <si>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</si>
  <si>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</si>
  <si>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</si>
  <si>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</si>
  <si>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</si>
  <si>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</si>
  <si>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</si>
  <si>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</si>
  <si>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</si>
  <si>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</si>
  <si>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</si>
  <si>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</si>
  <si>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</si>
  <si>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</si>
  <si>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</si>
  <si>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</si>
  <si>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</si>
  <si>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</si>
  <si>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</si>
  <si>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</si>
  <si>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</si>
  <si>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</si>
  <si>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</si>
  <si>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</si>
  <si>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</si>
  <si>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</si>
  <si>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</si>
  <si>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</si>
  <si>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</si>
  <si>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</si>
  <si>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</si>
  <si>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</si>
  <si>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</si>
  <si>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</si>
  <si>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</si>
  <si>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</si>
  <si>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</si>
  <si>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</si>
  <si>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</si>
  <si>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</si>
  <si>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</si>
  <si>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</si>
  <si>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</si>
  <si>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</si>
  <si>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</si>
  <si>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</si>
  <si>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</si>
  <si>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</si>
  <si>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</si>
  <si>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</si>
  <si>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</si>
  <si>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</si>
  <si>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</si>
  <si>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</si>
  <si>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</si>
  <si>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</si>
  <si>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</si>
  <si>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</si>
  <si>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</si>
  <si>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</si>
  <si>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</si>
  <si>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</si>
  <si>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</si>
  <si>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</si>
  <si>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</si>
  <si>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</si>
  <si>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</si>
  <si>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</si>
  <si>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</si>
  <si>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</si>
  <si>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</si>
  <si>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</si>
  <si>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</si>
  <si>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</si>
  <si>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</si>
  <si>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</si>
  <si>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</si>
  <si>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</si>
  <si>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</si>
  <si>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</si>
  <si>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</si>
  <si>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</si>
  <si>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</si>
  <si>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</si>
  <si>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</si>
  <si>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</si>
  <si>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</si>
  <si>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</si>
  <si>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</si>
  <si>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</si>
  <si>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</si>
  <si>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</si>
  <si>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</si>
  <si>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</si>
  <si>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</si>
  <si>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</si>
  <si>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</si>
  <si>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</si>
  <si>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</si>
  <si>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</si>
  <si>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</si>
  <si>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</si>
  <si>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</si>
  <si>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</si>
  <si>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</si>
  <si>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</si>
  <si>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</si>
  <si>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</si>
  <si>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</si>
  <si>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</si>
  <si>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</si>
  <si>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</si>
  <si>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</si>
  <si>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</si>
  <si>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</si>
  <si>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</si>
  <si>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</si>
  <si>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</si>
  <si>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</si>
  <si>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</si>
  <si>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</si>
  <si>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</si>
  <si>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</si>
  <si>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</si>
  <si>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</si>
  <si>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</si>
  <si>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</si>
  <si>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</si>
  <si>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</si>
  <si>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</si>
  <si>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</si>
  <si>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</si>
  <si>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</si>
  <si>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</si>
  <si>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</si>
  <si>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</si>
  <si>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</si>
  <si>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</si>
  <si>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</si>
  <si>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</si>
  <si>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</si>
  <si>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</si>
  <si>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</si>
  <si>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</si>
  <si>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</si>
  <si>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</si>
  <si>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</si>
  <si>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</si>
  <si>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</si>
  <si>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</si>
  <si>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</si>
  <si>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</si>
  <si>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</si>
  <si>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</si>
  <si>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</si>
  <si>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</si>
  <si>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</si>
  <si>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</si>
  <si>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</si>
  <si>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</si>
  <si>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</si>
  <si>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</si>
  <si>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</si>
  <si>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</si>
  <si>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</si>
  <si>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</si>
  <si>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</si>
  <si>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</si>
  <si>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</si>
  <si>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</si>
  <si>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</si>
  <si>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</si>
  <si>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</si>
  <si>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</si>
  <si>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</si>
  <si>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</si>
  <si>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</si>
  <si>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</si>
  <si>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</si>
  <si>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</si>
  <si>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</si>
  <si>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</si>
  <si>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</si>
  <si>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</si>
  <si>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</si>
  <si>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</si>
  <si>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</si>
  <si>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</si>
  <si>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</si>
  <si>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</si>
  <si>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</si>
  <si>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</si>
  <si>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</si>
  <si>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</si>
  <si>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</si>
  <si>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</si>
  <si>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</si>
  <si>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</si>
  <si>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</si>
  <si>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</si>
  <si>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</si>
  <si>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</si>
  <si>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</si>
  <si>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</si>
  <si>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</si>
  <si>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</si>
  <si>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</si>
  <si>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</si>
  <si>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</si>
  <si>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</si>
  <si>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</si>
  <si>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</si>
  <si>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</si>
  <si>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</si>
  <si>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</si>
  <si>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</si>
  <si>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</si>
  <si>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</si>
  <si>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</si>
  <si>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</si>
  <si>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</si>
  <si>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</si>
  <si>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</si>
  <si>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</si>
  <si>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</si>
  <si>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</si>
  <si>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</si>
  <si>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</si>
  <si>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</si>
  <si>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</si>
  <si>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</si>
  <si>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</si>
  <si>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</si>
  <si>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</si>
  <si>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</si>
  <si>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</si>
  <si>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</si>
  <si>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</si>
  <si>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</si>
  <si>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</si>
  <si>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</si>
  <si>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</si>
  <si>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</si>
  <si>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</si>
  <si>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</si>
  <si>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</si>
  <si>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</si>
  <si>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</si>
  <si>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</si>
  <si>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</si>
  <si>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</si>
  <si>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</si>
  <si>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</si>
  <si>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</si>
  <si>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</si>
  <si>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</si>
  <si>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</si>
  <si>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</si>
  <si>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</si>
  <si>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</si>
  <si>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</si>
  <si>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</si>
  <si>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</si>
  <si>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</si>
  <si>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</si>
  <si>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</si>
  <si>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</si>
  <si>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</si>
  <si>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</si>
  <si>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</si>
  <si>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</si>
  <si>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</si>
  <si>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</si>
  <si>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</si>
  <si>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</si>
  <si>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</si>
  <si>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</si>
  <si>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</si>
  <si>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</si>
  <si>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</si>
  <si>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</si>
  <si>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</si>
  <si>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</si>
  <si>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</si>
  <si>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</si>
  <si>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</si>
  <si>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</si>
  <si>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</si>
  <si>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</si>
  <si>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</si>
  <si>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</si>
  <si>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</si>
  <si>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</si>
  <si>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</si>
  <si>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</si>
  <si>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</si>
  <si>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</si>
  <si>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</si>
  <si>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</si>
  <si>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</si>
  <si>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</si>
  <si>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</si>
  <si>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</si>
  <si>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</si>
  <si>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</si>
  <si>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</si>
  <si>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</si>
  <si>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</si>
  <si>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</si>
  <si>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</si>
  <si>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</si>
  <si>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</si>
  <si>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</si>
  <si>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</si>
  <si>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</si>
  <si>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</si>
  <si>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</si>
  <si>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</si>
  <si>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</si>
  <si>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</si>
  <si>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</si>
  <si>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</si>
  <si>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</si>
  <si>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</si>
  <si>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</si>
  <si>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</si>
  <si>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</si>
  <si>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</si>
  <si>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</si>
  <si>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</si>
  <si>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</si>
  <si>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</si>
  <si>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</si>
  <si>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</si>
  <si>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</si>
  <si>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</si>
  <si>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</si>
  <si>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</si>
  <si>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</si>
  <si>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</si>
  <si>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</si>
  <si>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</si>
  <si>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</si>
  <si>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</si>
  <si>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</si>
  <si>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</si>
  <si>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</si>
  <si>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</si>
  <si>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</si>
  <si>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</si>
  <si>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</si>
  <si>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</si>
  <si>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</si>
  <si>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</si>
  <si>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</si>
  <si>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</si>
  <si>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</si>
  <si>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</si>
  <si>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</si>
  <si>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</si>
  <si>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</si>
  <si>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</si>
  <si>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</si>
  <si>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</si>
  <si>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</si>
  <si>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</si>
  <si>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</si>
  <si>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</si>
  <si>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</si>
  <si>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</si>
  <si>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</si>
  <si>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</si>
  <si>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</si>
  <si>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</si>
  <si>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</si>
  <si>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</si>
  <si>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</si>
  <si>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</si>
  <si>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</si>
  <si>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</si>
  <si>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</si>
  <si>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</si>
  <si>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</si>
  <si>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</si>
  <si>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</si>
  <si>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</si>
  <si>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</si>
  <si>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</si>
  <si>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</si>
  <si>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</si>
  <si>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</si>
  <si>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</si>
  <si>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</si>
  <si>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</si>
  <si>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</si>
  <si>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</si>
  <si>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</si>
  <si>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</si>
  <si>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</si>
  <si>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</si>
  <si>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</si>
  <si>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</si>
  <si>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</si>
  <si>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</si>
  <si>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</si>
  <si>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</si>
  <si>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</si>
  <si>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</si>
  <si>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</si>
  <si>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</si>
  <si>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</si>
  <si>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</si>
  <si>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</si>
  <si>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</si>
  <si>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</si>
  <si>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</si>
  <si>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</si>
  <si>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</si>
  <si>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</si>
  <si>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</si>
  <si>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</si>
  <si>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</si>
  <si>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</si>
  <si>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</si>
  <si>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</si>
  <si>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</si>
  <si>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</si>
  <si>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</si>
  <si>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</si>
  <si>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</si>
  <si>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</si>
  <si>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</si>
  <si>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</si>
  <si>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</si>
  <si>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</si>
  <si>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</si>
  <si>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</si>
  <si>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</si>
  <si>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</si>
  <si>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</si>
  <si>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</si>
  <si>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</si>
  <si>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</si>
  <si>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</si>
  <si>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</si>
  <si>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</si>
  <si>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</si>
  <si>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</si>
  <si>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</si>
  <si>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</si>
  <si>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</si>
  <si>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</si>
  <si>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</si>
  <si>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</si>
  <si>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</si>
  <si>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</si>
  <si>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</si>
  <si>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</si>
  <si>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</si>
  <si>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</si>
  <si>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</si>
  <si>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</si>
  <si>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</si>
  <si>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</si>
  <si>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</si>
  <si>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</si>
  <si>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</si>
  <si>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</si>
  <si>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</si>
  <si>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</si>
  <si>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</si>
  <si>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</si>
  <si>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</si>
  <si>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</si>
  <si>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</si>
  <si>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</si>
  <si>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</si>
  <si>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</si>
  <si>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</si>
  <si>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</si>
  <si>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</si>
  <si>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</si>
  <si>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</si>
  <si>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</si>
  <si>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</si>
  <si>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</si>
  <si>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</si>
  <si>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</si>
  <si>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</si>
  <si>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</si>
  <si>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</si>
  <si>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</si>
  <si>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</si>
  <si>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</si>
  <si>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</si>
  <si>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</si>
  <si>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</si>
  <si>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</si>
  <si>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</si>
  <si>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</si>
  <si>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</si>
  <si>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</si>
  <si>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</si>
  <si>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</si>
  <si>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</si>
  <si>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</si>
  <si>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</si>
  <si>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</si>
  <si>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</si>
  <si>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</si>
  <si>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</si>
  <si>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</si>
  <si>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</si>
  <si>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</si>
  <si>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</si>
  <si>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</si>
  <si>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</si>
  <si>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</si>
  <si>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</si>
  <si>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</si>
  <si>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</si>
  <si>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</si>
  <si>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</si>
  <si>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</si>
  <si>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</si>
  <si>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</si>
  <si>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</si>
  <si>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</si>
  <si>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</si>
  <si>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</si>
  <si>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</si>
  <si>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</si>
  <si>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</si>
  <si>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</si>
  <si>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</si>
  <si>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</si>
  <si>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</si>
  <si>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</si>
  <si>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</si>
  <si>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</si>
  <si>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</si>
  <si>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</si>
  <si>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</si>
  <si>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</si>
  <si>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</si>
  <si>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</si>
  <si>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</si>
  <si>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</si>
  <si>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</si>
  <si>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</si>
  <si>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</si>
  <si>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</si>
  <si>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</si>
  <si>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</si>
  <si>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</si>
  <si>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</si>
  <si>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</si>
  <si>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</si>
  <si>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</si>
  <si>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</si>
  <si>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</si>
  <si>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</si>
  <si>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</si>
  <si>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</si>
  <si>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</si>
  <si>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</si>
  <si>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</si>
  <si>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</si>
  <si>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</si>
  <si>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</si>
  <si>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</si>
  <si>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</si>
  <si>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</si>
  <si>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</si>
  <si>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</si>
  <si>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</si>
  <si>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</si>
  <si>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</si>
  <si>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</si>
  <si>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</si>
  <si>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</si>
  <si>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</si>
  <si>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</si>
  <si>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</si>
  <si>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</si>
  <si>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</si>
  <si>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</si>
  <si>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</si>
  <si>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</si>
  <si>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</si>
  <si>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</si>
  <si>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</si>
  <si>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</si>
  <si>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</si>
  <si>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</si>
  <si>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</si>
  <si>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</si>
  <si>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</si>
  <si>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</si>
  <si>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</si>
  <si>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</si>
  <si>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</si>
  <si>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</si>
  <si>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</si>
  <si>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</si>
  <si>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</si>
  <si>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</si>
  <si>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</si>
  <si>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</si>
  <si>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</si>
  <si>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</si>
  <si>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</si>
  <si>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</si>
  <si>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</si>
  <si>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</si>
  <si>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</si>
  <si>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</si>
  <si>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</si>
  <si>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</si>
  <si>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</si>
  <si>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</si>
  <si>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</si>
  <si>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</si>
  <si>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</si>
  <si>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</si>
  <si>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</si>
  <si>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</si>
  <si>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</si>
  <si>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</si>
  <si>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</si>
  <si>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</si>
  <si>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</si>
  <si>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</si>
  <si>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</si>
  <si>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</si>
  <si>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</si>
  <si>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</si>
  <si>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</si>
  <si>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</si>
  <si>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</si>
  <si>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</si>
  <si>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</si>
  <si>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</si>
  <si>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</si>
  <si>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</si>
  <si>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</si>
  <si>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</si>
  <si>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</si>
  <si>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</si>
  <si>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</si>
  <si>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</si>
  <si>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</si>
  <si>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</si>
  <si>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</si>
  <si>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</si>
  <si>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</si>
  <si>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</si>
  <si>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</si>
  <si>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</si>
  <si>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</si>
  <si>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</si>
  <si>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</si>
  <si>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</si>
  <si>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</si>
  <si>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</si>
  <si>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</si>
  <si>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</si>
  <si>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</si>
  <si>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</si>
  <si>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</si>
  <si>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</si>
  <si>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</si>
  <si>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</si>
  <si>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</si>
  <si>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</si>
  <si>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</si>
  <si>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</si>
  <si>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</si>
  <si>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</si>
  <si>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</si>
  <si>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</si>
  <si>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</si>
  <si>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</si>
  <si>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</si>
  <si>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</si>
  <si>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</si>
  <si>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</si>
  <si>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</si>
  <si>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</si>
  <si>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</si>
  <si>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</si>
  <si>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</si>
  <si>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</si>
  <si>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</si>
  <si>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</si>
  <si>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</si>
  <si>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</si>
  <si>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</si>
  <si>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</si>
  <si>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</si>
  <si>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</si>
  <si>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</si>
  <si>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</si>
  <si>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</si>
  <si>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</si>
  <si>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</si>
  <si>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</si>
  <si>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</si>
  <si>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</si>
  <si>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</si>
  <si>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</si>
  <si>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</si>
  <si>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</si>
  <si>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</si>
  <si>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</si>
  <si>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</si>
  <si>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</si>
  <si>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</si>
  <si>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</si>
  <si>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</si>
  <si>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</si>
  <si>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</si>
  <si>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</si>
  <si>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</si>
  <si>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</si>
  <si>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</si>
  <si>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</si>
  <si>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</si>
  <si>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</si>
  <si>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</si>
  <si>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</si>
  <si>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</si>
  <si>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</si>
  <si>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</si>
  <si>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</si>
  <si>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</si>
  <si>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</si>
  <si>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</si>
  <si>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</si>
  <si>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</si>
  <si>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</si>
  <si>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</si>
  <si>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</si>
  <si>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</si>
  <si>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</si>
  <si>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</si>
  <si>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</si>
  <si>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</si>
  <si>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</si>
  <si>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</si>
  <si>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</si>
  <si>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</si>
  <si>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</si>
  <si>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</si>
  <si>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</si>
  <si>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</si>
  <si>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</si>
  <si>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</si>
  <si>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</si>
  <si>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</si>
  <si>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</si>
  <si>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</si>
  <si>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</si>
  <si>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</si>
  <si>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</si>
  <si>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</si>
  <si>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</si>
  <si>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</si>
  <si>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</si>
  <si>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</si>
  <si>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</si>
  <si>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</si>
  <si>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</si>
  <si>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</si>
  <si>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</si>
  <si>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</si>
  <si>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</si>
  <si>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</si>
  <si>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</si>
  <si>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</si>
  <si>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</si>
  <si>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</si>
  <si>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</si>
  <si>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</si>
  <si>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</si>
  <si>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</si>
  <si>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</si>
  <si>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</si>
  <si>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</si>
  <si>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</si>
  <si>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</si>
  <si>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</si>
  <si>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</si>
  <si>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</si>
  <si>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</si>
  <si>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</si>
  <si>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</si>
  <si>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</si>
  <si>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</si>
  <si>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</si>
  <si>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</si>
  <si>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</si>
  <si>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</si>
  <si>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</si>
  <si>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</si>
  <si>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</si>
  <si>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</si>
  <si>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</si>
  <si>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</si>
  <si>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</si>
  <si>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</si>
  <si>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</si>
  <si>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</si>
  <si>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</si>
  <si>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</si>
  <si>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</si>
  <si>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</si>
  <si>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</si>
  <si>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</si>
  <si>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</si>
  <si>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</si>
  <si>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</si>
  <si>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</si>
  <si>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</si>
  <si>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</si>
  <si>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</si>
  <si>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</si>
  <si>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</si>
  <si>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</si>
  <si>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</si>
  <si>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</si>
  <si>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</si>
  <si>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</si>
  <si>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</si>
  <si>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</si>
  <si>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</si>
  <si>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</si>
  <si>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</si>
  <si>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</si>
  <si>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</si>
  <si>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</si>
  <si>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</si>
  <si>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</si>
  <si>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</si>
  <si>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</si>
  <si>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</si>
  <si>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</si>
  <si>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</si>
  <si>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</si>
  <si>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</si>
  <si>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</si>
  <si>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</si>
  <si>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</si>
  <si>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</si>
  <si>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</si>
  <si>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</si>
  <si>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</si>
  <si>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</si>
  <si>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</si>
  <si>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</si>
  <si>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</si>
  <si>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</si>
  <si>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</si>
  <si>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</si>
  <si>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</si>
  <si>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</si>
  <si>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</si>
  <si>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</si>
  <si>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</si>
  <si>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</si>
  <si>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</si>
  <si>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</si>
  <si>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</si>
  <si>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</si>
  <si>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</si>
  <si>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</si>
  <si>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</si>
  <si>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</si>
  <si>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</si>
  <si>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</si>
  <si>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</si>
  <si>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</si>
  <si>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</si>
  <si>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</si>
  <si>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</si>
  <si>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</si>
  <si>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</si>
  <si>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</si>
  <si>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</si>
  <si>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</si>
  <si>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</si>
  <si>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</si>
  <si>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</si>
  <si>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</si>
  <si>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</si>
  <si>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</si>
  <si>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</si>
  <si>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</si>
  <si>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</si>
  <si>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</si>
  <si>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</si>
  <si>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</si>
  <si>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</si>
  <si>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</si>
  <si>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</si>
  <si>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</si>
  <si>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</si>
  <si>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</si>
  <si>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</si>
  <si>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</si>
  <si>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</si>
  <si>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</si>
  <si>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</si>
  <si>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</si>
  <si>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</si>
  <si>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</si>
  <si>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</si>
  <si>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</si>
  <si>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</si>
  <si>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</si>
  <si>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</si>
  <si>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</si>
  <si>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</si>
  <si>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</si>
  <si>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</si>
  <si>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</si>
  <si>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</si>
  <si>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</si>
  <si>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</si>
  <si>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</si>
  <si>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</si>
  <si>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</si>
  <si>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</si>
  <si>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</si>
  <si>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</si>
  <si>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</si>
  <si>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</si>
  <si>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</si>
  <si>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</si>
  <si>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</si>
  <si>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</si>
  <si>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</si>
  <si>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</si>
  <si>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</si>
  <si>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</si>
  <si>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</si>
  <si>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</si>
  <si>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</si>
  <si>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</si>
  <si>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</si>
  <si>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</si>
  <si>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</si>
  <si>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</si>
  <si>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</si>
  <si>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</si>
  <si>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</si>
  <si>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</si>
  <si>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</si>
  <si>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</si>
  <si>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</si>
  <si>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</si>
  <si>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</si>
  <si>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</si>
  <si>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</si>
  <si>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</si>
  <si>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</si>
  <si>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</si>
  <si>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</si>
  <si>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</si>
  <si>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</si>
  <si>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</si>
  <si>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</si>
  <si>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</si>
  <si>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</si>
  <si>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</si>
  <si>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</si>
  <si>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</si>
  <si>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</si>
  <si>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</si>
  <si>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</si>
  <si>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</si>
  <si>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</si>
  <si>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</si>
  <si>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</si>
  <si>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</si>
  <si>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</si>
  <si>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</si>
  <si>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</si>
  <si>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</si>
  <si>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</si>
  <si>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</si>
  <si>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</si>
  <si>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</si>
  <si>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</si>
  <si>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</si>
  <si>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</si>
  <si>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</si>
  <si>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</si>
  <si>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</si>
  <si>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</si>
  <si>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</si>
  <si>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</si>
  <si>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</si>
  <si>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</si>
  <si>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</si>
  <si>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</si>
  <si>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</si>
  <si>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</si>
  <si>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</si>
  <si>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</si>
  <si>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</si>
  <si>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</si>
  <si>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</si>
  <si>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</si>
  <si>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</si>
  <si>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</si>
  <si>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</si>
  <si>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</si>
  <si>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</si>
  <si>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</si>
  <si>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</si>
  <si>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</si>
  <si>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</si>
  <si>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</si>
  <si>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</si>
  <si>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</si>
  <si>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</si>
  <si>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</si>
  <si>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</si>
  <si>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</si>
  <si>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</si>
  <si>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</si>
  <si>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</si>
  <si>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</si>
  <si>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</si>
  <si>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</si>
  <si>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</si>
  <si>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</si>
  <si>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</si>
  <si>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</si>
  <si>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</si>
  <si>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</si>
  <si>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</si>
  <si>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</si>
  <si>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</si>
  <si>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</si>
  <si>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</si>
  <si>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</si>
  <si>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</si>
  <si>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</si>
  <si>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</si>
  <si>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</si>
  <si>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</si>
  <si>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</si>
  <si>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</si>
  <si>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</si>
  <si>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</si>
  <si>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</si>
  <si>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</si>
  <si>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</si>
  <si>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</si>
  <si>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</si>
  <si>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</si>
  <si>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</si>
  <si>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</si>
  <si>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</si>
  <si>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</si>
  <si>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</si>
  <si>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</si>
  <si>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</si>
  <si>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</si>
  <si>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</si>
  <si>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</si>
  <si>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</si>
  <si>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</si>
  <si>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</si>
  <si>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</si>
  <si>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</si>
  <si>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</si>
  <si>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</si>
  <si>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</si>
  <si>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</si>
  <si>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</si>
  <si>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</si>
  <si>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</si>
  <si>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</si>
  <si>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</si>
  <si>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</si>
  <si>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</si>
  <si>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</si>
  <si>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</si>
  <si>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</si>
  <si>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</si>
  <si>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</si>
  <si>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</si>
  <si>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</si>
  <si>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</si>
  <si>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</si>
  <si>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</si>
  <si>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</si>
  <si>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</si>
  <si>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</si>
  <si>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</si>
  <si>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</si>
  <si>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</si>
  <si>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</si>
  <si>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</si>
  <si>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</si>
  <si>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</si>
  <si>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</si>
  <si>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</si>
  <si>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</si>
  <si>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</si>
  <si>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</si>
  <si>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</si>
  <si>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</si>
  <si>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</si>
  <si>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</si>
  <si>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</si>
  <si>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</si>
  <si>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</si>
  <si>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</si>
  <si>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</si>
  <si>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</si>
  <si>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</si>
  <si>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</si>
  <si>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</si>
  <si>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</si>
  <si>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</si>
  <si>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</si>
  <si>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</si>
  <si>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</si>
  <si>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</si>
  <si>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</si>
  <si>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</si>
  <si>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</si>
  <si>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</si>
  <si>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</si>
  <si>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</si>
  <si>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</si>
  <si>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</si>
  <si>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</si>
  <si>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</si>
  <si>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</si>
  <si>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</si>
  <si>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</si>
  <si>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</si>
  <si>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</si>
  <si>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</si>
  <si>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</si>
  <si>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</si>
  <si>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</si>
  <si>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</si>
  <si>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</si>
  <si>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</si>
  <si>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</si>
  <si>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</si>
  <si>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</si>
  <si>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</si>
  <si>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</si>
  <si>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</si>
  <si>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</si>
  <si>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</si>
  <si>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</si>
  <si>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</si>
  <si>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</si>
  <si>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</si>
  <si>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</si>
  <si>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</si>
  <si>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</si>
  <si>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</si>
  <si>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</si>
  <si>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</si>
  <si>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</si>
  <si>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</si>
  <si>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</si>
  <si>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</si>
  <si>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</si>
  <si>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</si>
  <si>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</si>
  <si>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</si>
  <si>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</si>
  <si>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</si>
  <si>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</si>
  <si>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</si>
  <si>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</si>
  <si>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</si>
  <si>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</si>
  <si>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</si>
  <si>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</si>
  <si>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</si>
  <si>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</si>
  <si>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</si>
  <si>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</si>
  <si>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</si>
  <si>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</si>
  <si>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</si>
  <si>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</si>
  <si>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</si>
  <si>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</si>
  <si>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</si>
  <si>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</si>
  <si>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</si>
  <si>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</si>
  <si>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</si>
  <si>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</si>
  <si>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</si>
  <si>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</si>
  <si>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</si>
  <si>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</si>
  <si>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</si>
  <si>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</si>
  <si>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</si>
  <si>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</si>
  <si>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</si>
  <si>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</si>
  <si>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</si>
  <si>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</si>
  <si>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</si>
  <si>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</si>
  <si>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</si>
  <si>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</si>
  <si>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</si>
  <si>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</si>
  <si>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</si>
  <si>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</si>
  <si>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</si>
  <si>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</si>
  <si>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</si>
  <si>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</si>
  <si>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</si>
  <si>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</si>
  <si>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</si>
  <si>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</si>
  <si>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</si>
  <si>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</si>
  <si>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</si>
  <si>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</si>
  <si>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</si>
  <si>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</si>
  <si>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</si>
  <si>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</si>
  <si>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</si>
  <si>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</si>
  <si>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</si>
  <si>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</si>
  <si>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</si>
  <si>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</si>
  <si>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</si>
  <si>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</si>
  <si>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</si>
  <si>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</si>
  <si>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</si>
  <si>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</si>
  <si>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</si>
  <si>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</si>
  <si>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</si>
  <si>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</si>
  <si>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</si>
  <si>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</si>
  <si>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</si>
  <si>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</si>
  <si>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</si>
  <si>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</si>
  <si>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</si>
  <si>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</si>
  <si>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</si>
  <si>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</si>
  <si>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</si>
  <si>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</si>
  <si>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</si>
  <si>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</si>
  <si>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</si>
  <si>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</si>
  <si>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</si>
  <si>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</si>
  <si>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</si>
  <si>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</si>
  <si>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</si>
  <si>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</si>
  <si>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</si>
  <si>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</si>
  <si>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</si>
  <si>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</si>
  <si>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</si>
  <si>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</si>
  <si>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</si>
  <si>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</si>
  <si>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</si>
  <si>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</si>
  <si>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</si>
  <si>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</si>
  <si>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</si>
  <si>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</si>
  <si>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</si>
  <si>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</si>
  <si>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</si>
  <si>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</si>
  <si>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</si>
  <si>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</si>
  <si>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</si>
  <si>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</si>
  <si>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</si>
  <si>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</si>
  <si>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</si>
  <si>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</si>
  <si>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</si>
  <si>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</si>
  <si>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</si>
  <si>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</si>
  <si>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</si>
  <si>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</si>
  <si>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</si>
  <si>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</si>
  <si>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</si>
  <si>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</si>
  <si>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</si>
  <si>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</si>
  <si>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</si>
  <si>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</si>
  <si>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</si>
  <si>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</si>
  <si>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</si>
  <si>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</si>
  <si>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</si>
  <si>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</si>
  <si>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</si>
  <si>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</si>
  <si>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</si>
  <si>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</si>
  <si>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</si>
  <si>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</si>
  <si>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</si>
  <si>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</si>
  <si>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</si>
  <si>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</si>
  <si>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</si>
  <si>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</si>
  <si>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</si>
  <si>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</si>
  <si>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</si>
  <si>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</si>
  <si>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</si>
  <si>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</si>
  <si>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</si>
  <si>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</si>
  <si>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</si>
  <si>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</si>
  <si>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</si>
  <si>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</si>
  <si>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</si>
  <si>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</si>
  <si>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</si>
  <si>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</si>
  <si>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</si>
  <si>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</si>
  <si>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</si>
  <si>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</si>
  <si>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</si>
  <si>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</si>
  <si>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</si>
  <si>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</si>
  <si>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</si>
  <si>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</si>
  <si>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</si>
  <si>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</si>
  <si>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</si>
  <si>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</si>
  <si>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</si>
  <si>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</si>
  <si>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</si>
  <si>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</si>
  <si>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</si>
  <si>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</si>
  <si>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</si>
  <si>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</si>
  <si>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</si>
  <si>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</si>
  <si>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</si>
  <si>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</si>
  <si>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</si>
  <si>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</si>
  <si>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</si>
  <si>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</si>
  <si>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</si>
  <si>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</si>
  <si>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</si>
  <si>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</si>
  <si>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</si>
  <si>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</si>
  <si>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</si>
  <si>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</si>
  <si>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</si>
  <si>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</si>
  <si>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</si>
  <si>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</si>
  <si>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</si>
  <si>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</si>
  <si>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</si>
  <si>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</si>
  <si>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</si>
  <si>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</si>
  <si>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</si>
  <si>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</si>
  <si>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</si>
  <si>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</si>
  <si>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</si>
  <si>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</si>
  <si>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</si>
  <si>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</si>
  <si>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</si>
  <si>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</si>
  <si>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</si>
  <si>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</si>
  <si>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</si>
  <si>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</si>
  <si>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</si>
  <si>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</si>
  <si>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</si>
  <si>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</si>
  <si>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</si>
  <si>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</si>
  <si>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</si>
  <si>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</si>
  <si>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</si>
  <si>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</si>
  <si>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</si>
  <si>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</si>
  <si>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</si>
  <si>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</si>
  <si>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</si>
  <si>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</si>
  <si>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</si>
  <si>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</si>
  <si>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</si>
  <si>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</si>
  <si>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</si>
  <si>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</si>
  <si>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</si>
  <si>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</si>
  <si>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</si>
  <si>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</si>
  <si>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</si>
  <si>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</si>
  <si>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</si>
  <si>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</si>
  <si>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</si>
  <si>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</si>
  <si>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</si>
  <si>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</si>
  <si>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</si>
  <si>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</si>
  <si>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</si>
  <si>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</si>
  <si>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</si>
  <si>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</si>
  <si>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</si>
  <si>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</si>
  <si>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</si>
  <si>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</si>
  <si>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</si>
  <si>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</si>
  <si>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</si>
  <si>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</si>
  <si>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</si>
  <si>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</si>
  <si>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</si>
  <si>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</si>
  <si>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</si>
  <si>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</si>
  <si>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</si>
  <si>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</si>
  <si>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</si>
  <si>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</si>
  <si>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</si>
  <si>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</si>
  <si>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</si>
  <si>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</si>
  <si>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</si>
  <si>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</si>
  <si>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</si>
  <si>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</si>
  <si>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</si>
  <si>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</si>
  <si>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</si>
  <si>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</si>
  <si>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</si>
  <si>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</si>
  <si>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</si>
  <si>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</si>
  <si>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</si>
  <si>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</si>
  <si>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</si>
  <si>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</si>
  <si>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</si>
  <si>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</si>
  <si>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</si>
  <si>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</si>
  <si>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</si>
  <si>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</si>
  <si>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</si>
  <si>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</si>
  <si>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</si>
  <si>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</si>
  <si>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</si>
  <si>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</si>
  <si>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</si>
  <si>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</si>
  <si>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</si>
  <si>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</si>
  <si>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</si>
  <si>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</si>
  <si>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</si>
  <si>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</si>
  <si>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</si>
  <si>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</si>
  <si>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</si>
  <si>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</si>
  <si>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</si>
  <si>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</si>
  <si>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</si>
  <si>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</si>
  <si>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</si>
  <si>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</si>
  <si>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</si>
  <si>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</si>
  <si>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</si>
  <si>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</si>
  <si>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</si>
  <si>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</si>
  <si>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</si>
  <si>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</si>
  <si>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</si>
  <si>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</si>
  <si>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</si>
  <si>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</si>
  <si>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</si>
  <si>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</si>
  <si>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</si>
  <si>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</si>
  <si>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</si>
  <si>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</si>
  <si>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</si>
  <si>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</si>
  <si>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</si>
  <si>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</si>
  <si>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</si>
  <si>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</si>
  <si>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</si>
  <si>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</si>
  <si>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</si>
  <si>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</si>
  <si>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</si>
  <si>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</si>
  <si>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</si>
  <si>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</si>
  <si>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</si>
  <si>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</si>
  <si>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</si>
  <si>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</si>
  <si>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</si>
  <si>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</si>
  <si>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</si>
  <si>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</si>
  <si>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</si>
  <si>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</si>
  <si>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</si>
  <si>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</si>
  <si>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</si>
  <si>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</si>
  <si>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</si>
  <si>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</si>
  <si>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</si>
  <si>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</si>
  <si>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</si>
  <si>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</si>
  <si>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</si>
  <si>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</si>
  <si>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</si>
  <si>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</si>
  <si>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</si>
  <si>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</si>
  <si>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</si>
  <si>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</si>
  <si>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</si>
  <si>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</si>
  <si>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</si>
  <si>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</si>
  <si>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</si>
  <si>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</si>
  <si>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</si>
  <si>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</si>
  <si>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</si>
  <si>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</si>
  <si>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</si>
  <si>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</si>
  <si>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</si>
  <si>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</si>
  <si>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</si>
  <si>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</si>
  <si>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</si>
  <si>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</si>
  <si>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</si>
  <si>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</si>
  <si>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</si>
  <si>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</si>
  <si>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</si>
  <si>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</si>
  <si>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</si>
  <si>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</si>
  <si>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</si>
  <si>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</si>
  <si>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</si>
  <si>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</si>
  <si>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</si>
  <si>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</si>
  <si>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</si>
  <si>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</si>
  <si>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</si>
  <si>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</si>
  <si>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</si>
  <si>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</si>
  <si>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</si>
  <si>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</si>
  <si>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</si>
  <si>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</si>
  <si>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</si>
  <si>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</si>
  <si>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</si>
  <si>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</si>
  <si>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</si>
  <si>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</si>
  <si>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</si>
  <si>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</si>
  <si>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</si>
  <si>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</si>
  <si>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</si>
  <si>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</si>
  <si>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</si>
  <si>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</si>
  <si>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</si>
  <si>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</si>
  <si>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</si>
  <si>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</si>
  <si>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</si>
  <si>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</si>
  <si>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</si>
  <si>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</si>
  <si>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</si>
  <si>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</si>
  <si>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</si>
  <si>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</si>
  <si>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</si>
  <si>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</si>
  <si>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</si>
  <si>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</si>
  <si>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</si>
  <si>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</si>
  <si>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</si>
  <si>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</si>
  <si>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</si>
  <si>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</si>
  <si>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</si>
  <si>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</si>
  <si>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</si>
  <si>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</si>
  <si>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</si>
  <si>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</si>
  <si>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</si>
  <si>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</si>
  <si>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</si>
  <si>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</si>
  <si>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</si>
  <si>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</si>
  <si>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</si>
  <si>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</si>
  <si>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</si>
  <si>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</si>
  <si>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</si>
  <si>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</si>
  <si>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</si>
  <si>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</si>
  <si>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</si>
  <si>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</si>
  <si>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</si>
  <si>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</si>
  <si>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</si>
  <si>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</si>
  <si>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</si>
  <si>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</si>
  <si>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</si>
  <si>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</si>
  <si>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</si>
  <si>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</si>
  <si>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</si>
  <si>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</si>
  <si>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</si>
  <si>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</si>
  <si>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</si>
  <si>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</si>
  <si>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</si>
  <si>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</si>
  <si>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</si>
  <si>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</si>
  <si>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</si>
  <si>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</si>
  <si>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</si>
  <si>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</si>
  <si>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</si>
  <si>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</si>
  <si>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</si>
  <si>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</si>
  <si>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</si>
  <si>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</si>
  <si>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</si>
  <si>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</si>
  <si>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</si>
  <si>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</si>
  <si>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</si>
  <si>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</si>
  <si>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</si>
  <si>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</si>
  <si>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</si>
  <si>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</si>
  <si>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</si>
  <si>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</si>
  <si>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</si>
  <si>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</si>
  <si>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</si>
  <si>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</si>
  <si>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</si>
  <si>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</si>
  <si>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</si>
  <si>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</si>
  <si>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</si>
  <si>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</si>
  <si>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</si>
  <si>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</si>
  <si>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</si>
  <si>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</si>
  <si>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</si>
  <si>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</si>
  <si>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</si>
  <si>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</si>
  <si>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</si>
  <si>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</si>
  <si>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</si>
  <si>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</si>
  <si>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</si>
  <si>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</si>
  <si>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</si>
  <si>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</si>
  <si>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</si>
  <si>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</si>
  <si>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</si>
  <si>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</si>
  <si>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</si>
  <si>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</si>
  <si>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</si>
  <si>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</si>
  <si>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</si>
  <si>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</si>
  <si>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</si>
  <si>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</si>
  <si>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</si>
  <si>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</si>
  <si>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</si>
  <si>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</si>
  <si>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</si>
  <si>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</si>
  <si>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</si>
  <si>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</si>
  <si>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</si>
  <si>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</si>
  <si>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</si>
  <si>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</si>
  <si>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</si>
  <si>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</si>
  <si>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</si>
  <si>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</si>
  <si>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</si>
  <si>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</si>
  <si>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</si>
  <si>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</si>
  <si>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</si>
  <si>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</si>
  <si>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</si>
  <si>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</si>
  <si>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</si>
  <si>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</si>
  <si>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</si>
  <si>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</si>
  <si>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</si>
  <si>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</si>
  <si>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</si>
  <si>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</si>
  <si>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</si>
  <si>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</si>
  <si>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</si>
  <si>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</si>
  <si>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</si>
  <si>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</si>
  <si>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</si>
  <si>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</si>
  <si>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</si>
  <si>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</si>
  <si>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</si>
  <si>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</si>
  <si>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</si>
  <si>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</si>
  <si>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</si>
  <si>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</si>
  <si>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</si>
  <si>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</si>
  <si>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</si>
  <si>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</si>
  <si>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</si>
  <si>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</si>
  <si>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</si>
  <si>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</si>
  <si>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</si>
  <si>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</si>
  <si>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</si>
  <si>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</si>
  <si>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</si>
  <si>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</si>
  <si>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</si>
  <si>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</si>
  <si>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</si>
  <si>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</si>
  <si>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</si>
  <si>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</si>
  <si>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</si>
  <si>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</si>
  <si>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</si>
  <si>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</si>
  <si>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</si>
  <si>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</si>
  <si>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</si>
  <si>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</si>
  <si>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</si>
  <si>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</si>
  <si>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</si>
  <si>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</si>
  <si>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</si>
  <si>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</si>
  <si>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</si>
  <si>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</si>
  <si>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</si>
  <si>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</si>
  <si>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</si>
  <si>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</si>
  <si>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</si>
  <si>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</si>
  <si>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</si>
  <si>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</si>
  <si>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</si>
  <si>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</si>
  <si>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</si>
  <si>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</si>
  <si>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</si>
  <si>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</si>
  <si>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</si>
  <si>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</si>
  <si>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</si>
  <si>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</si>
  <si>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</si>
  <si>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</si>
  <si>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</si>
  <si>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</si>
  <si>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</si>
  <si>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</si>
  <si>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</si>
  <si>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</si>
  <si>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</si>
  <si>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</si>
  <si>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</si>
  <si>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</si>
  <si>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</si>
  <si>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</si>
  <si>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</si>
  <si>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</si>
  <si>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</si>
  <si>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</si>
  <si>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</si>
  <si>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</si>
  <si>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</si>
  <si>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</si>
  <si>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</si>
  <si>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</si>
  <si>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</si>
  <si>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</si>
  <si>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</si>
  <si>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</si>
  <si>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</si>
  <si>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</si>
  <si>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</si>
  <si>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</si>
  <si>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</si>
  <si>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</si>
  <si>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</si>
  <si>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</si>
  <si>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</si>
  <si>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</si>
  <si>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</si>
  <si>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</si>
  <si>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</si>
  <si>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</si>
  <si>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</si>
  <si>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</si>
  <si>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</si>
  <si>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</si>
  <si>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</si>
  <si>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</si>
  <si>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</si>
  <si>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</si>
  <si>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</si>
  <si>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</si>
  <si>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</si>
  <si>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</si>
  <si>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</si>
  <si>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</si>
  <si>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</si>
  <si>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</si>
  <si>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</si>
  <si>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</si>
  <si>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</si>
  <si>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</si>
  <si>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</si>
  <si>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</si>
  <si>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</si>
  <si>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</si>
  <si>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</si>
  <si>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</si>
  <si>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</si>
  <si>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</si>
  <si>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</si>
  <si>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</si>
  <si>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</si>
  <si>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</si>
  <si>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</si>
  <si>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</si>
  <si>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</si>
  <si>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</si>
  <si>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</si>
  <si>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</si>
  <si>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</si>
  <si>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</si>
  <si>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</si>
  <si>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</si>
  <si>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</si>
  <si>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</si>
  <si>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</si>
  <si>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</si>
  <si>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</si>
  <si>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</si>
  <si>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</si>
  <si>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</si>
  <si>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</si>
  <si>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</si>
  <si>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</si>
  <si>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</si>
  <si>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</si>
  <si>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</si>
  <si>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</si>
  <si>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</si>
  <si>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</si>
  <si>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</si>
  <si>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</si>
  <si>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</si>
  <si>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</si>
  <si>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</si>
  <si>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</si>
  <si>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</si>
  <si>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</si>
  <si>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</si>
  <si>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</si>
  <si>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</si>
  <si>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</si>
  <si>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</si>
  <si>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</si>
  <si>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</si>
  <si>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</si>
  <si>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</si>
  <si>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</si>
  <si>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</si>
  <si>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</si>
  <si>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</si>
  <si>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</si>
  <si>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</si>
  <si>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</si>
  <si>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</si>
  <si>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</si>
  <si>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</si>
  <si>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</si>
  <si>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</si>
  <si>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</si>
  <si>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</si>
  <si>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</si>
  <si>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</si>
  <si>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</si>
  <si>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</si>
  <si>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</si>
  <si>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</si>
  <si>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</si>
  <si>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</si>
  <si>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</si>
  <si>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</si>
  <si>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</si>
  <si>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</si>
  <si>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</si>
  <si>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</si>
  <si>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</si>
  <si>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</si>
  <si>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</si>
  <si>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</si>
  <si>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</si>
  <si>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</si>
  <si>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</si>
  <si>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</si>
  <si>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</si>
  <si>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</si>
  <si>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</si>
  <si>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</si>
  <si>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</si>
  <si>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</si>
  <si>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</si>
  <si>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</si>
  <si>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</si>
  <si>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</si>
  <si>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</si>
  <si>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</si>
  <si>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</si>
  <si>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</si>
  <si>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</si>
  <si>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</si>
  <si>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</si>
  <si>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</si>
  <si>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</si>
  <si>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</si>
  <si>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</si>
  <si>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</si>
  <si>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</si>
  <si>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</si>
  <si>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</si>
  <si>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</si>
  <si>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</si>
  <si>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</si>
  <si>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</si>
  <si>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</si>
  <si>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</si>
  <si>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</si>
  <si>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</si>
  <si>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</si>
  <si>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</si>
  <si>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</si>
  <si>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</si>
  <si>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</si>
  <si>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</si>
  <si>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</si>
  <si>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</si>
  <si>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</si>
  <si>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</si>
  <si>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</si>
  <si>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</si>
  <si>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</si>
  <si>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</si>
  <si>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</si>
  <si>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</si>
  <si>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</si>
  <si>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</si>
  <si>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</si>
  <si>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</si>
  <si>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</si>
  <si>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</si>
  <si>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</si>
  <si>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</si>
  <si>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</si>
  <si>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</si>
  <si>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</si>
  <si>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</si>
  <si>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</si>
  <si>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</si>
  <si>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</si>
  <si>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</si>
  <si>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</si>
  <si>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</si>
  <si>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</si>
  <si>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</si>
  <si>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</si>
  <si>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</si>
  <si>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</si>
  <si>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</si>
  <si>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</si>
  <si>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</si>
  <si>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</si>
  <si>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</si>
  <si>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</si>
  <si>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</si>
  <si>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</si>
  <si>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</si>
  <si>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</si>
  <si>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</si>
  <si>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</si>
  <si>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</si>
  <si>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</si>
  <si>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</si>
  <si>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</si>
  <si>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</si>
  <si>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</si>
  <si>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</si>
  <si>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</si>
  <si>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</si>
  <si>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</si>
  <si>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</si>
  <si>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</si>
  <si>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</si>
  <si>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</si>
  <si>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</si>
  <si>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</si>
  <si>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</si>
  <si>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</si>
  <si>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</si>
  <si>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</si>
  <si>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</si>
  <si>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</si>
  <si>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</si>
  <si>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</si>
  <si>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</si>
  <si>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</si>
  <si>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</si>
  <si>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</si>
  <si>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</si>
  <si>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</si>
  <si>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</si>
  <si>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</si>
  <si>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</si>
  <si>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</si>
  <si>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</si>
  <si>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</si>
  <si>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</si>
  <si>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</si>
  <si>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</si>
  <si>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</si>
  <si>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</si>
  <si>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</si>
  <si>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</si>
  <si>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</si>
  <si>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</si>
  <si>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</si>
  <si>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</si>
  <si>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</si>
  <si>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</si>
  <si>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</si>
  <si>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</si>
  <si>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</si>
  <si>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</si>
  <si>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</si>
  <si>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</si>
  <si>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</si>
  <si>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</si>
  <si>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</si>
  <si>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</si>
  <si>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</si>
  <si>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</si>
  <si>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</si>
  <si>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</si>
  <si>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</si>
  <si>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</si>
  <si>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</si>
  <si>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</si>
  <si>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</si>
  <si>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</si>
  <si>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</si>
  <si>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</si>
  <si>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</si>
  <si>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</si>
  <si>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</si>
  <si>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</si>
  <si>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</si>
  <si>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</si>
  <si>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</si>
  <si>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</si>
  <si>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</si>
  <si>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</si>
  <si>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</si>
  <si>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</si>
  <si>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</si>
  <si>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</si>
  <si>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</si>
  <si>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</si>
  <si>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</si>
  <si>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</si>
  <si>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</si>
  <si>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</si>
  <si>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</si>
  <si>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</si>
  <si>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</si>
  <si>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</si>
  <si>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</si>
  <si>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</si>
  <si>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</si>
  <si>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</si>
  <si>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</si>
  <si>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</si>
  <si>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</si>
  <si>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</si>
  <si>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</si>
  <si>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</si>
  <si>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</si>
  <si>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</si>
  <si>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</si>
  <si>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</si>
  <si>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</si>
  <si>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</si>
  <si>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</si>
  <si>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</si>
  <si>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</si>
  <si>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</si>
  <si>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</si>
  <si>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</si>
  <si>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</si>
  <si>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</si>
  <si>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</si>
  <si>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</si>
  <si>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</si>
  <si>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</si>
  <si>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</si>
  <si>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</si>
  <si>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</si>
  <si>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</si>
  <si>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</si>
  <si>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</si>
  <si>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</si>
  <si>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</si>
  <si>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</si>
  <si>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</si>
  <si>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</si>
  <si>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</si>
  <si>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</si>
  <si>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</si>
  <si>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</si>
  <si>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</si>
  <si>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</si>
  <si>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</si>
  <si>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</si>
  <si>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</si>
  <si>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</si>
  <si>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</si>
  <si>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</si>
  <si>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</si>
  <si>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</si>
  <si>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</si>
  <si>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</si>
  <si>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</si>
  <si>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</si>
  <si>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</si>
  <si>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</si>
  <si>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</si>
  <si>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</si>
  <si>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</si>
  <si>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</si>
  <si>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</si>
  <si>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</si>
  <si>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</si>
  <si>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</si>
  <si>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</si>
  <si>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</si>
  <si>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</si>
  <si>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</si>
  <si>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</si>
  <si>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</si>
  <si>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</si>
  <si>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</si>
  <si>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</si>
  <si>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</si>
  <si>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</si>
  <si>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</si>
  <si>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</si>
  <si>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</si>
  <si>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</si>
  <si>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</si>
  <si>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</si>
  <si>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</si>
  <si>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</si>
  <si>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</si>
  <si>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</si>
  <si>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</si>
  <si>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</si>
  <si>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</si>
  <si>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</si>
  <si>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</si>
  <si>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</si>
  <si>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</si>
  <si>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</si>
  <si>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</si>
  <si>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</si>
  <si>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</si>
  <si>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</si>
  <si>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</si>
  <si>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</si>
  <si>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</si>
  <si>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</si>
  <si>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</si>
  <si>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</si>
  <si>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</si>
  <si>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</si>
  <si>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</si>
  <si>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</si>
  <si>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</si>
  <si>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</si>
  <si>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</si>
  <si>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</si>
  <si>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</si>
  <si>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</si>
  <si>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</si>
  <si>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</si>
  <si>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</si>
  <si>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</si>
  <si>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</si>
  <si>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</si>
  <si>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</si>
  <si>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</si>
  <si>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</si>
  <si>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</si>
  <si>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</si>
  <si>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</si>
  <si>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</si>
  <si>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</si>
  <si>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</si>
  <si>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</si>
  <si>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</si>
  <si>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</si>
  <si>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</si>
  <si>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</si>
  <si>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</si>
  <si>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</si>
  <si>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</si>
  <si>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</si>
  <si>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</si>
  <si>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</si>
  <si>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</si>
  <si>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</si>
  <si>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</si>
  <si>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</si>
  <si>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</si>
  <si>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</si>
  <si>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</si>
  <si>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</si>
  <si>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</si>
  <si>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</si>
  <si>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</si>
  <si>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</si>
  <si>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</si>
  <si>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</si>
  <si>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</si>
  <si>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</si>
  <si>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</si>
  <si>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</si>
  <si>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</si>
  <si>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</si>
  <si>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</si>
  <si>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</si>
  <si>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</si>
  <si>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</si>
  <si>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</si>
  <si>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</si>
  <si>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</si>
  <si>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</si>
  <si>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</si>
  <si>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</si>
  <si>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</si>
  <si>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</si>
  <si>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</si>
  <si>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</si>
  <si>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</si>
  <si>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</si>
  <si>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</si>
  <si>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</si>
  <si>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</si>
  <si>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</si>
  <si>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</si>
  <si>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</si>
  <si>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</si>
  <si>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</si>
  <si>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</si>
  <si>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</si>
  <si>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</si>
  <si>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</si>
  <si>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</si>
  <si>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</si>
  <si>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</si>
  <si>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</si>
  <si>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</si>
  <si>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</si>
  <si>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</si>
  <si>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</si>
  <si>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</si>
  <si>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</si>
  <si>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</si>
  <si>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</si>
  <si>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</si>
  <si>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</si>
  <si>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</si>
  <si>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</si>
  <si>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</si>
  <si>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</si>
  <si>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</si>
  <si>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</si>
  <si>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</si>
  <si>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</si>
  <si>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</si>
  <si>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</si>
  <si>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</si>
  <si>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</si>
  <si>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</si>
  <si>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</si>
  <si>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</si>
  <si>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</si>
  <si>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</si>
  <si>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</si>
  <si>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</si>
  <si>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</si>
  <si>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</si>
  <si>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</si>
  <si>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</si>
  <si>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</si>
  <si>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</si>
  <si>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</si>
  <si>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</si>
  <si>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</si>
  <si>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</si>
  <si>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</si>
  <si>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</si>
  <si>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</si>
  <si>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</si>
  <si>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</si>
  <si>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</si>
  <si>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</si>
  <si>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</si>
  <si>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</si>
  <si>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</si>
  <si>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</si>
  <si>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</si>
  <si>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</si>
  <si>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</si>
  <si>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</si>
  <si>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</si>
  <si>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</si>
  <si>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</si>
  <si>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</si>
  <si>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</si>
  <si>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</si>
  <si>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</si>
  <si>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</si>
  <si>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</si>
  <si>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</si>
  <si>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</si>
  <si>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</si>
  <si>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</si>
  <si>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</si>
  <si>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</si>
  <si>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</si>
  <si>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</si>
  <si>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</si>
  <si>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</si>
  <si>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</si>
  <si>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</si>
  <si>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</si>
  <si>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</si>
  <si>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</si>
  <si>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</si>
  <si>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</si>
  <si>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</si>
  <si>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</si>
  <si>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</si>
  <si>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</si>
  <si>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</si>
  <si>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</si>
  <si>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</si>
  <si>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</si>
  <si>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</si>
  <si>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</si>
  <si>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</si>
  <si>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</si>
  <si>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</si>
  <si>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</si>
  <si>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</si>
  <si>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</si>
  <si>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</si>
  <si>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</si>
  <si>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</si>
  <si>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</si>
  <si>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</si>
  <si>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</si>
  <si>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</si>
  <si>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</si>
  <si>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</si>
  <si>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</si>
  <si>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</si>
  <si>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</si>
  <si>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</si>
  <si>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</si>
  <si>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</si>
  <si>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</si>
  <si>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</si>
  <si>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</si>
  <si>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</si>
  <si>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</si>
  <si>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</si>
  <si>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</si>
  <si>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</si>
  <si>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</si>
  <si>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</si>
  <si>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</si>
  <si>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</si>
  <si>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</si>
  <si>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</si>
  <si>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</si>
  <si>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</si>
  <si>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</si>
  <si>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</si>
  <si>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</si>
  <si>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</si>
  <si>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</si>
  <si>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</si>
  <si>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</si>
  <si>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</si>
  <si>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</si>
  <si>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</si>
  <si>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</si>
  <si>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</si>
  <si>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</si>
  <si>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</si>
  <si>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</si>
  <si>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</si>
  <si>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</si>
  <si>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</si>
  <si>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</si>
  <si>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</si>
  <si>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</si>
  <si>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</si>
  <si>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</si>
  <si>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</si>
  <si>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</si>
  <si>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</si>
  <si>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</si>
  <si>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</si>
  <si>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</si>
  <si>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</si>
  <si>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</si>
  <si>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</si>
  <si>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</si>
  <si>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</si>
  <si>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</si>
  <si>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</si>
  <si>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</si>
  <si>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</si>
  <si>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</si>
  <si>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</si>
  <si>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</si>
  <si>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</si>
  <si>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</si>
  <si>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</si>
  <si>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</si>
  <si>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</si>
  <si>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</si>
  <si>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</si>
  <si>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</si>
  <si>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</si>
  <si>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</si>
  <si>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</si>
  <si>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</si>
  <si>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</si>
  <si>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</si>
  <si>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</si>
  <si>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</si>
  <si>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</si>
  <si>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</si>
  <si>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</si>
  <si>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</si>
  <si>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</si>
  <si>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</si>
  <si>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</si>
  <si>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</si>
  <si>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</si>
  <si>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</si>
  <si>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</si>
  <si>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</si>
  <si>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</si>
  <si>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</si>
  <si>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</si>
  <si>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</si>
  <si>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</si>
  <si>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</si>
  <si>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</si>
  <si>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</si>
  <si>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</si>
  <si>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</si>
  <si>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</si>
  <si>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</si>
  <si>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</si>
  <si>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</si>
  <si>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</si>
  <si>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</si>
  <si>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</si>
  <si>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</si>
  <si>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</si>
  <si>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</si>
  <si>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</si>
  <si>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</si>
  <si>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</si>
  <si>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</si>
  <si>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</si>
  <si>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</si>
  <si>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</si>
  <si>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</si>
  <si>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</si>
  <si>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</si>
  <si>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</si>
  <si>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</si>
  <si>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</si>
  <si>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</si>
  <si>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</si>
  <si>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</si>
  <si>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</si>
  <si>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</si>
  <si>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</si>
  <si>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</si>
  <si>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</si>
  <si>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</si>
  <si>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</si>
  <si>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</si>
  <si>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</si>
  <si>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</si>
  <si>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</si>
  <si>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</si>
  <si>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</si>
  <si>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</si>
  <si>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</si>
  <si>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</si>
  <si>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</si>
  <si>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</si>
  <si>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</si>
  <si>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</si>
  <si>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</si>
  <si>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</si>
  <si>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</si>
  <si>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</si>
  <si>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</si>
  <si>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</si>
  <si>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</si>
  <si>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</si>
  <si>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</si>
  <si>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</si>
  <si>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</si>
  <si>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</si>
  <si>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</si>
  <si>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</si>
  <si>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</si>
  <si>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</si>
  <si>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</si>
  <si>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</si>
  <si>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</si>
  <si>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</si>
  <si>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</si>
  <si>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</si>
  <si>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</si>
  <si>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</si>
  <si>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</si>
  <si>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</si>
  <si>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</si>
  <si>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</si>
  <si>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</si>
  <si>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</si>
  <si>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</si>
  <si>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</si>
  <si>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</si>
  <si>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</si>
  <si>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</si>
  <si>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</si>
  <si>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</si>
  <si>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</si>
  <si>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</si>
  <si>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</si>
  <si>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</si>
  <si>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</si>
  <si>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</si>
  <si>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</si>
  <si>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</si>
  <si>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</si>
  <si>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</si>
  <si>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</si>
  <si>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</si>
  <si>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</si>
  <si>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</si>
  <si>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</si>
  <si>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</si>
  <si>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</si>
  <si>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</si>
  <si>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</si>
  <si>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</si>
  <si>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</si>
  <si>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</si>
  <si>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</si>
  <si>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</si>
  <si>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</si>
  <si>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</si>
  <si>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</si>
  <si>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</si>
  <si>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</si>
  <si>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</si>
  <si>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</si>
  <si>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</si>
  <si>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</si>
  <si>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</si>
  <si>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</si>
  <si>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</si>
  <si>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</si>
  <si>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</si>
  <si>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</si>
  <si>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</si>
  <si>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</si>
  <si>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</si>
  <si>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</si>
  <si>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</si>
  <si>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</si>
  <si>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</si>
  <si>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</si>
  <si>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</si>
  <si>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</si>
  <si>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</si>
  <si>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</si>
  <si>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</si>
  <si>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</si>
  <si>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</si>
  <si>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</si>
  <si>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</si>
  <si>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</si>
  <si>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</si>
  <si>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</si>
  <si>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</si>
  <si>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</si>
  <si>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</si>
  <si>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</si>
  <si>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</si>
  <si>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</si>
  <si>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</si>
  <si>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</si>
  <si>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</si>
  <si>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</si>
  <si>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</si>
  <si>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</si>
  <si>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</si>
  <si>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</si>
  <si>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</si>
  <si>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</si>
  <si>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</si>
  <si>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</si>
  <si>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</si>
  <si>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</si>
  <si>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</si>
  <si>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</si>
  <si>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</si>
  <si>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</si>
  <si>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</si>
  <si>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</si>
  <si>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</si>
  <si>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</si>
  <si>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</si>
  <si>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</si>
  <si>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</si>
  <si>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</si>
  <si>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</si>
  <si>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</si>
  <si>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</si>
  <si>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</si>
  <si>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</si>
  <si>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</si>
  <si>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</si>
  <si>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</si>
  <si>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</si>
  <si>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</si>
  <si>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</si>
  <si>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</si>
  <si>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</si>
  <si>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</si>
  <si>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</si>
  <si>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</si>
  <si>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</si>
  <si>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</si>
  <si>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</si>
  <si>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</si>
  <si>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</si>
  <si>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</si>
  <si>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</si>
  <si>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</si>
  <si>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</si>
  <si>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</si>
  <si>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</si>
  <si>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</si>
  <si>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</si>
  <si>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</si>
  <si>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</si>
  <si>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</si>
  <si>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</si>
  <si>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</si>
  <si>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</si>
  <si>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</si>
  <si>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</si>
  <si>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</si>
  <si>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</si>
  <si>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</si>
  <si>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</si>
  <si>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</si>
  <si>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</si>
  <si>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</si>
  <si>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</si>
  <si>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</si>
  <si>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</si>
  <si>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</si>
  <si>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</si>
  <si>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</si>
  <si>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</si>
  <si>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</si>
  <si>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</si>
  <si>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</si>
  <si>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</si>
  <si>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</si>
  <si>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</si>
  <si>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</si>
  <si>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</si>
  <si>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</si>
  <si>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</si>
  <si>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</si>
  <si>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</si>
  <si>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</si>
  <si>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</si>
  <si>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</si>
  <si>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</si>
  <si>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</si>
  <si>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</si>
  <si>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</si>
  <si>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</si>
  <si>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</si>
  <si>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</si>
  <si>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</si>
  <si>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</si>
  <si>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</si>
  <si>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</si>
  <si>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</si>
  <si>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</si>
  <si>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</si>
  <si>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</si>
  <si>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</si>
  <si>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</si>
  <si>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</si>
  <si>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</si>
  <si>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</si>
  <si>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</si>
  <si>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</si>
  <si>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</si>
  <si>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</si>
  <si>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</si>
  <si>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</si>
  <si>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</si>
  <si>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</si>
  <si>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</si>
  <si>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</si>
  <si>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</si>
  <si>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</si>
  <si>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</si>
  <si>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</si>
  <si>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</si>
  <si>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</si>
  <si>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</si>
  <si>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</si>
  <si>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</si>
  <si>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</si>
  <si>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</si>
  <si>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</si>
  <si>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</si>
  <si>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</si>
  <si>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</si>
  <si>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</si>
  <si>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</si>
  <si>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</si>
  <si>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</si>
  <si>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</si>
  <si>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</si>
  <si>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</si>
  <si>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</si>
  <si>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</si>
  <si>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</si>
  <si>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</si>
  <si>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</si>
  <si>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</si>
  <si>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</si>
  <si>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</si>
  <si>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</si>
  <si>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</si>
  <si>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</si>
  <si>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</si>
  <si>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</si>
  <si>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</si>
  <si>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</si>
  <si>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</si>
  <si>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</si>
  <si>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</si>
  <si>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</si>
  <si>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</si>
  <si>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</si>
  <si>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</si>
  <si>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</si>
  <si>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</si>
  <si>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</si>
  <si>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</si>
  <si>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</si>
  <si>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</si>
  <si>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</si>
  <si>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</si>
  <si>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</si>
  <si>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</si>
  <si>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</si>
  <si>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</si>
  <si>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</si>
  <si>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</si>
  <si>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</si>
  <si>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</si>
  <si>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</si>
  <si>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</si>
  <si>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</si>
  <si>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</si>
  <si>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</si>
  <si>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</si>
  <si>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</si>
  <si>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</si>
  <si>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</si>
  <si>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</si>
  <si>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</si>
  <si>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</si>
  <si>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</si>
  <si>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</si>
  <si>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</si>
  <si>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</si>
  <si>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</si>
  <si>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</si>
  <si>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</si>
  <si>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</si>
  <si>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</si>
  <si>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</si>
  <si>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</si>
  <si>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</si>
  <si>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</si>
  <si>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</si>
  <si>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</si>
  <si>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</si>
  <si>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</si>
  <si>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</si>
  <si>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</si>
  <si>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</si>
  <si>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</si>
  <si>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</si>
  <si>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</si>
  <si>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</si>
  <si>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</si>
  <si>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</si>
  <si>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</si>
  <si>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</si>
  <si>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</si>
  <si>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</si>
  <si>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</si>
  <si>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</si>
  <si>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</si>
  <si>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</si>
  <si>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</si>
  <si>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</si>
  <si>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</si>
  <si>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</si>
  <si>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</si>
  <si>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</si>
  <si>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</si>
  <si>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</si>
  <si>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</si>
  <si>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</si>
  <si>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</si>
  <si>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</si>
  <si>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</si>
  <si>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</si>
  <si>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</si>
  <si>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</si>
  <si>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</si>
  <si>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</si>
  <si>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</si>
  <si>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</si>
  <si>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</si>
  <si>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</si>
  <si>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</si>
  <si>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</si>
  <si>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</si>
  <si>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</si>
  <si>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</si>
  <si>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</si>
  <si>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</si>
  <si>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</si>
  <si>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</si>
  <si>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</si>
  <si>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</si>
  <si>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</si>
  <si>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</si>
  <si>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</si>
  <si>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</si>
  <si>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</si>
  <si>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</si>
  <si>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</si>
  <si>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</si>
  <si>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</si>
  <si>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</si>
  <si>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</si>
  <si>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</si>
  <si>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</si>
  <si>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</si>
  <si>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</si>
  <si>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</si>
  <si>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</si>
  <si>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</si>
  <si>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</si>
  <si>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</si>
  <si>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</si>
  <si>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</si>
  <si>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</si>
  <si>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</si>
  <si>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</si>
  <si>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</si>
  <si>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</si>
  <si>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</si>
  <si>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</si>
  <si>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</si>
  <si>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</si>
  <si>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</si>
  <si>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</si>
  <si>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</si>
  <si>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</si>
  <si>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</si>
  <si>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</si>
  <si>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</si>
  <si>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</si>
  <si>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</si>
  <si>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</si>
  <si>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</si>
  <si>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</si>
  <si>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</si>
  <si>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</si>
  <si>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</si>
  <si>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</si>
  <si>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</si>
  <si>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</si>
  <si>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</si>
  <si>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</si>
  <si>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</si>
  <si>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</si>
  <si>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</si>
  <si>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</si>
  <si>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</si>
  <si>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</si>
  <si>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</si>
  <si>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</si>
  <si>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</si>
  <si>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</si>
  <si>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</si>
  <si>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</si>
  <si>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</si>
  <si>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</si>
  <si>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</si>
  <si>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</si>
  <si>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</si>
  <si>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</si>
  <si>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</si>
  <si>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</si>
  <si>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</si>
  <si>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</si>
  <si>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</si>
  <si>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</si>
  <si>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</si>
  <si>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</si>
  <si>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</si>
  <si>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</si>
  <si>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</si>
  <si>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</si>
  <si>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</si>
  <si>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</si>
  <si>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</si>
  <si>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</si>
  <si>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</si>
  <si>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</si>
  <si>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</si>
  <si>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</si>
  <si>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</si>
  <si>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</si>
  <si>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</si>
  <si>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</si>
  <si>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</si>
  <si>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</si>
  <si>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</si>
  <si>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</si>
  <si>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</si>
  <si>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</si>
  <si>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</si>
  <si>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</si>
  <si>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</si>
  <si>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</si>
  <si>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</si>
  <si>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</si>
  <si>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</si>
  <si>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</si>
  <si>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</si>
  <si>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</si>
  <si>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</si>
  <si>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</si>
  <si>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</si>
  <si>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</si>
  <si>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</si>
  <si>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</si>
  <si>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</si>
  <si>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</si>
  <si>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</si>
  <si>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</si>
  <si>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</si>
  <si>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</si>
  <si>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</si>
  <si>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</si>
  <si>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</si>
  <si>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</si>
  <si>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</si>
  <si>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</si>
  <si>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</si>
  <si>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</si>
  <si>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</si>
  <si>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</si>
  <si>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</si>
  <si>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</si>
  <si>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</si>
  <si>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</si>
  <si>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</si>
  <si>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</si>
  <si>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</si>
  <si>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</si>
  <si>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</si>
  <si>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</si>
  <si>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</si>
  <si>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</si>
  <si>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</si>
  <si>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</si>
  <si>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</si>
  <si>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</si>
  <si>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</si>
  <si>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</si>
  <si>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</si>
  <si>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</si>
  <si>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</si>
  <si>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</si>
  <si>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</si>
  <si>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</si>
  <si>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</si>
  <si>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</si>
  <si>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</si>
  <si>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</si>
  <si>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</si>
  <si>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</si>
  <si>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</si>
  <si>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</si>
  <si>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</si>
  <si>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</si>
  <si>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</si>
  <si>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</si>
  <si>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</si>
  <si>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</si>
  <si>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</si>
  <si>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</si>
  <si>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</si>
  <si>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</si>
  <si>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</si>
  <si>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</si>
  <si>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</si>
  <si>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</si>
  <si>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</si>
  <si>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</si>
  <si>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</si>
  <si>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</si>
  <si>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</si>
  <si>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</si>
  <si>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</si>
  <si>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</si>
  <si>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</si>
  <si>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</si>
  <si>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</si>
  <si>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</si>
  <si>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</si>
  <si>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</si>
  <si>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</si>
  <si>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</si>
  <si>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</si>
  <si>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</si>
  <si>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</si>
  <si>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</si>
  <si>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</si>
  <si>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</si>
  <si>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</si>
  <si>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</si>
  <si>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</si>
  <si>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</si>
  <si>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</si>
  <si>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</si>
  <si>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</si>
  <si>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</si>
  <si>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</si>
  <si>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</si>
  <si>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</si>
  <si>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</si>
  <si>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</si>
  <si>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</si>
  <si>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</si>
  <si>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</si>
  <si>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</si>
  <si>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</si>
  <si>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</si>
  <si>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</si>
  <si>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</si>
  <si>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</si>
  <si>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</si>
  <si>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</si>
  <si>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</si>
  <si>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</si>
  <si>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</si>
  <si>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</si>
  <si>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</si>
  <si>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</si>
  <si>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</si>
  <si>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</si>
  <si>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</si>
  <si>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</si>
  <si>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</si>
  <si>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</si>
  <si>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</si>
  <si>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</si>
  <si>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</si>
  <si>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</si>
  <si>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</si>
  <si>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</si>
  <si>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</si>
  <si>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</si>
  <si>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</si>
  <si>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</si>
  <si>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</si>
  <si>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</si>
  <si>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</si>
  <si>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</si>
  <si>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</si>
  <si>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</si>
  <si>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</si>
  <si>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</si>
  <si>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</si>
  <si>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</si>
  <si>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</si>
  <si>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</si>
  <si>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</si>
  <si>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</si>
  <si>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</si>
  <si>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</si>
  <si>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</si>
  <si>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</si>
  <si>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</si>
  <si>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</si>
  <si>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</si>
  <si>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</si>
  <si>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</si>
  <si>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</si>
  <si>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</si>
  <si>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</si>
  <si>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</si>
  <si>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</si>
  <si>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</si>
  <si>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</si>
  <si>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</si>
  <si>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</si>
  <si>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</si>
  <si>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</si>
  <si>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</si>
  <si>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</si>
  <si>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</si>
  <si>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</si>
  <si>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</si>
  <si>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</si>
  <si>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</si>
  <si>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</si>
  <si>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</si>
  <si>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</si>
  <si>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</si>
  <si>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</si>
  <si>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</si>
  <si>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</si>
  <si>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</si>
  <si>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</si>
  <si>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</si>
  <si>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</si>
  <si>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</si>
  <si>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</si>
  <si>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</si>
  <si>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</si>
  <si>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</si>
  <si>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</si>
  <si>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</si>
  <si>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</si>
  <si>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</si>
  <si>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</si>
  <si>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</si>
  <si>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</si>
  <si>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</si>
  <si>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</si>
  <si>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</si>
  <si>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</si>
  <si>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</si>
  <si>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</si>
  <si>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</si>
  <si>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</si>
  <si>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</si>
  <si>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</si>
  <si>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</si>
  <si>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</si>
  <si>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</si>
  <si>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</si>
  <si>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</si>
  <si>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</si>
  <si>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</si>
  <si>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</si>
  <si>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</si>
  <si>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</si>
  <si>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</si>
  <si>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</si>
  <si>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</si>
  <si>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</si>
  <si>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</si>
  <si>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</si>
  <si>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</si>
  <si>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</si>
  <si>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</si>
  <si>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</si>
  <si>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</si>
  <si>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</si>
  <si>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</si>
  <si>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</si>
  <si>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</si>
  <si>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</si>
  <si>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</si>
  <si>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</si>
  <si>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</si>
  <si>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</si>
  <si>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</si>
  <si>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</si>
  <si>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</si>
  <si>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</si>
  <si>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</si>
  <si>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</si>
  <si>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</si>
  <si>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</si>
  <si>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</si>
  <si>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</si>
  <si>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</si>
  <si>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</si>
  <si>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</si>
  <si>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</si>
  <si>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</si>
  <si>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</si>
  <si>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</si>
  <si>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</si>
  <si>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</si>
  <si>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</si>
  <si>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</si>
  <si>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</si>
  <si>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</si>
  <si>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</si>
  <si>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</si>
  <si>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</si>
  <si>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</si>
  <si>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</si>
  <si>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</si>
  <si>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</si>
  <si>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</si>
  <si>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</si>
  <si>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</si>
  <si>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</si>
  <si>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</si>
  <si>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</si>
  <si>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</si>
  <si>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</si>
  <si>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</si>
  <si>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</si>
  <si>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</si>
  <si>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</si>
  <si>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</si>
  <si>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</si>
  <si>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</si>
  <si>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</si>
  <si>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</si>
  <si>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</si>
  <si>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</si>
  <si>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</si>
  <si>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</si>
  <si>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</si>
  <si>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</si>
  <si>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</si>
  <si>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</si>
  <si>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</si>
  <si>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</si>
  <si>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</si>
  <si>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</si>
  <si>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</si>
  <si>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</si>
  <si>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</si>
  <si>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</si>
  <si>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</si>
  <si>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</si>
  <si>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</si>
  <si>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</si>
  <si>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</si>
  <si>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</si>
  <si>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</si>
  <si>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</si>
  <si>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</si>
  <si>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</si>
  <si>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</si>
  <si>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</si>
  <si>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</si>
  <si>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</si>
  <si>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</si>
  <si>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</si>
  <si>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</si>
  <si>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</si>
  <si>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</si>
  <si>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</si>
  <si>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</si>
  <si>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</si>
  <si>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</si>
  <si>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</si>
  <si>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</si>
  <si>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</si>
  <si>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</si>
  <si>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</si>
  <si>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</si>
  <si>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</si>
  <si>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</si>
  <si>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</si>
  <si>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</si>
  <si>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</si>
  <si>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</si>
  <si>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</si>
  <si>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</si>
  <si>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</si>
  <si>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</si>
  <si>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</si>
  <si>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</si>
  <si>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</si>
  <si>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</si>
  <si>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</si>
  <si>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</si>
  <si>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</si>
  <si>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</si>
  <si>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</si>
  <si>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</si>
  <si>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</si>
  <si>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</si>
  <si>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</si>
  <si>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</si>
  <si>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</si>
  <si>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</si>
  <si>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</si>
  <si>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</si>
  <si>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</si>
  <si>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</si>
  <si>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</si>
  <si>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</si>
  <si>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</si>
  <si>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</si>
  <si>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</si>
  <si>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</si>
  <si>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</si>
  <si>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</si>
  <si>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</si>
  <si>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</si>
  <si>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</si>
  <si>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</si>
  <si>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</si>
  <si>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</si>
  <si>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</si>
  <si>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</si>
  <si>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</si>
  <si>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</si>
  <si>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</si>
  <si>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</si>
  <si>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</si>
  <si>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</si>
  <si>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</si>
  <si>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</si>
  <si>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</si>
  <si>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</si>
  <si>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</si>
  <si>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</si>
  <si>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</si>
  <si>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</si>
  <si>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</si>
  <si>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</si>
  <si>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</si>
  <si>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</si>
  <si>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</si>
  <si>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</si>
  <si>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</si>
  <si>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</si>
  <si>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</si>
  <si>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</si>
  <si>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</si>
  <si>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</si>
  <si>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</si>
  <si>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</si>
  <si>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</si>
  <si>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</si>
  <si>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</si>
  <si>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</si>
  <si>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</si>
  <si>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</si>
  <si>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</si>
  <si>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</si>
  <si>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</si>
  <si>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</si>
  <si>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</si>
  <si>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</si>
  <si>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</si>
  <si>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</si>
  <si>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</si>
  <si>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</si>
  <si>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</si>
  <si>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</si>
  <si>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</si>
  <si>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</si>
  <si>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</si>
  <si>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</si>
  <si>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</si>
  <si>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</si>
  <si>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</si>
  <si>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</si>
  <si>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</si>
  <si>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</si>
  <si>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</si>
  <si>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</si>
  <si>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</si>
  <si>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</si>
  <si>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</si>
  <si>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</si>
  <si>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</si>
  <si>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</si>
  <si>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</si>
  <si>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</si>
  <si>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</si>
  <si>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</si>
  <si>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</si>
  <si>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</si>
  <si>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</si>
  <si>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</si>
  <si>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</si>
  <si>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</si>
  <si>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</si>
  <si>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</si>
  <si>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</si>
  <si>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</si>
  <si>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</si>
  <si>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</si>
  <si>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</si>
  <si>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</si>
  <si>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</si>
  <si>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</si>
  <si>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</si>
  <si>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</si>
  <si>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</si>
  <si>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</si>
  <si>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</si>
  <si>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</si>
  <si>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</si>
  <si>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</si>
  <si>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</si>
  <si>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</si>
  <si>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</si>
  <si>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</si>
  <si>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</si>
  <si>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</si>
  <si>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</si>
  <si>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</si>
  <si>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</si>
  <si>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</si>
  <si>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</si>
  <si>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</si>
  <si>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</si>
  <si>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</si>
  <si>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</si>
  <si>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</si>
  <si>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</si>
  <si>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</si>
  <si>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</si>
  <si>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</si>
  <si>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</si>
  <si>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</si>
  <si>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</si>
  <si>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</si>
  <si>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</si>
  <si>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</si>
  <si>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</si>
  <si>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</si>
  <si>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</si>
  <si>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</si>
  <si>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</si>
  <si>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</si>
  <si>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</si>
  <si>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</si>
  <si>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</si>
  <si>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</si>
  <si>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</si>
  <si>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</si>
  <si>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</si>
  <si>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</si>
  <si>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</si>
  <si>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</si>
  <si>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</si>
  <si>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</si>
  <si>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</si>
  <si>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</si>
  <si>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</si>
  <si>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</si>
  <si>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</si>
  <si>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</si>
  <si>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</si>
  <si>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</si>
  <si>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</si>
  <si>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</si>
  <si>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</si>
  <si>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</si>
  <si>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</si>
  <si>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</si>
  <si>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</si>
  <si>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</si>
  <si>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</si>
  <si>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</si>
  <si>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</si>
  <si>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</si>
  <si>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</si>
  <si>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</si>
  <si>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</si>
  <si>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</si>
  <si>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</si>
  <si>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</si>
  <si>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</si>
  <si>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</si>
  <si>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</si>
  <si>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</si>
  <si>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</si>
  <si>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</si>
  <si>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</si>
  <si>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</si>
  <si>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</si>
  <si>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</si>
  <si>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</si>
  <si>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</si>
  <si>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</si>
  <si>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</si>
  <si>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</si>
  <si>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</si>
  <si>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</si>
  <si>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</si>
  <si>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</si>
  <si>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</si>
  <si>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</si>
  <si>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</si>
  <si>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</si>
  <si>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</si>
  <si>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</si>
  <si>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</si>
  <si>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</si>
  <si>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</si>
  <si>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</si>
  <si>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</si>
  <si>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</si>
  <si>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</si>
  <si>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</si>
  <si>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</si>
  <si>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</si>
  <si>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</si>
  <si>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</si>
  <si>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</si>
  <si>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</si>
  <si>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</si>
  <si>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</si>
  <si>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</si>
  <si>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</si>
  <si>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</si>
  <si>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</si>
  <si>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</si>
  <si>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</si>
  <si>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</si>
  <si>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</si>
  <si>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</si>
  <si>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</si>
  <si>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</si>
  <si>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</si>
  <si>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</si>
  <si>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</si>
  <si>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</si>
  <si>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</si>
  <si>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</si>
  <si>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</si>
  <si>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</si>
  <si>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</si>
  <si>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</si>
  <si>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</si>
  <si>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</si>
  <si>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</si>
  <si>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</si>
  <si>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</si>
  <si>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</si>
  <si>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</si>
  <si>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</si>
  <si>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</si>
  <si>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</si>
  <si>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</si>
  <si>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</si>
  <si>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</si>
  <si>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</si>
  <si>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</si>
  <si>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</si>
  <si>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</si>
  <si>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</si>
  <si>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</si>
  <si>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</si>
  <si>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</si>
  <si>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</si>
  <si>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</si>
  <si>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</si>
  <si>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</si>
  <si>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</si>
  <si>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</si>
  <si>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</si>
  <si>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</si>
  <si>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</si>
  <si>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</si>
  <si>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</si>
  <si>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</si>
  <si>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</si>
  <si>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</si>
  <si>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</si>
  <si>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</si>
  <si>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</si>
  <si>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</si>
  <si>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</si>
  <si>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</si>
  <si>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</si>
  <si>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</si>
  <si>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</si>
  <si>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</si>
  <si>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</si>
  <si>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</si>
  <si>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</si>
  <si>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</si>
  <si>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</si>
  <si>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</si>
  <si>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</si>
  <si>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</si>
  <si>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</si>
  <si>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</si>
  <si>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</si>
  <si>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</si>
  <si>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</si>
  <si>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</si>
  <si>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</si>
  <si>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</si>
  <si>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</si>
  <si>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</si>
  <si>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</si>
  <si>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</si>
  <si>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</si>
  <si>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</si>
  <si>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</si>
  <si>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</si>
  <si>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</si>
  <si>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</si>
  <si>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</si>
  <si>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</si>
  <si>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</si>
  <si>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</si>
  <si>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</si>
  <si>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</si>
  <si>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</si>
  <si>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</si>
  <si>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</si>
  <si>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</si>
  <si>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</si>
  <si>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</si>
  <si>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</si>
  <si>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</si>
  <si>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</si>
  <si>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</si>
  <si>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</si>
  <si>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</si>
  <si>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</si>
  <si>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</si>
  <si>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</si>
  <si>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</si>
  <si>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</si>
  <si>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</si>
  <si>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</si>
  <si>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</si>
  <si>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</si>
  <si>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</si>
  <si>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</si>
  <si>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</si>
  <si>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</si>
  <si>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</si>
  <si>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</si>
  <si>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</si>
  <si>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</si>
  <si>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</si>
  <si>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</si>
  <si>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</si>
  <si>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</si>
  <si>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</si>
  <si>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</si>
  <si>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</si>
  <si>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</si>
  <si>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</si>
  <si>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</si>
  <si>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</si>
  <si>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</si>
  <si>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</si>
  <si>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</si>
  <si>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</si>
  <si>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</si>
  <si>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</si>
  <si>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</si>
  <si>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</si>
  <si>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</si>
  <si>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</si>
  <si>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</si>
  <si>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</si>
  <si>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</si>
  <si>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</si>
  <si>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</si>
  <si>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</si>
  <si>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</si>
  <si>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</si>
  <si>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</si>
  <si>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</si>
  <si>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</si>
  <si>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</si>
  <si>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</si>
  <si>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</si>
  <si>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</si>
  <si>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</si>
  <si>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</si>
  <si>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</si>
  <si>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</si>
  <si>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</si>
  <si>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</si>
  <si>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</si>
  <si>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</si>
  <si>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</si>
  <si>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</si>
  <si>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</si>
  <si>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</si>
  <si>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</si>
  <si>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</si>
  <si>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</si>
  <si>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</si>
  <si>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</si>
  <si>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</si>
  <si>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</si>
  <si>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</si>
  <si>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</si>
  <si>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</si>
  <si>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</si>
  <si>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</si>
  <si>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</si>
  <si>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</si>
  <si>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</si>
  <si>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</si>
  <si>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</si>
  <si>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</si>
  <si>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</si>
  <si>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</si>
  <si>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</si>
  <si>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</si>
  <si>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</si>
  <si>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</si>
  <si>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</si>
  <si>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</si>
  <si>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</si>
  <si>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</si>
  <si>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</si>
  <si>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</si>
  <si>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</si>
  <si>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</si>
  <si>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</si>
  <si>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</si>
  <si>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</si>
  <si>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</si>
  <si>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</si>
  <si>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</si>
  <si>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</si>
  <si>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</si>
  <si>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</si>
  <si>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</si>
  <si>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</si>
  <si>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</si>
  <si>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</si>
  <si>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</si>
  <si>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</si>
  <si>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</si>
  <si>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</si>
  <si>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</si>
  <si>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</si>
  <si>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</si>
  <si>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</si>
  <si>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</si>
  <si>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</si>
  <si>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</si>
  <si>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</si>
  <si>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</si>
  <si>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</si>
  <si>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</si>
  <si>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</si>
  <si>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</si>
  <si>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</si>
  <si>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</si>
  <si>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</si>
  <si>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</si>
  <si>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</si>
  <si>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</si>
  <si>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</si>
  <si>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</si>
  <si>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</si>
  <si>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</si>
  <si>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</si>
  <si>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</si>
  <si>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</si>
  <si>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</si>
  <si>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</si>
  <si>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</si>
  <si>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</si>
  <si>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</si>
  <si>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</si>
  <si>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</si>
  <si>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</si>
  <si>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</si>
  <si>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</si>
  <si>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</si>
  <si>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</si>
  <si>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</si>
  <si>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</si>
  <si>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</si>
  <si>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</si>
  <si>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</si>
  <si>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</si>
  <si>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</si>
  <si>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</si>
  <si>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</si>
  <si>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</si>
  <si>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</si>
  <si>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</si>
  <si>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</si>
  <si>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</si>
  <si>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</si>
  <si>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</si>
  <si>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</si>
  <si>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</si>
  <si>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</si>
  <si>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</si>
  <si>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</si>
  <si>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</si>
  <si>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</si>
  <si>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</si>
  <si>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</si>
  <si>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</si>
  <si>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</si>
  <si>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</si>
  <si>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</si>
  <si>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</si>
  <si>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</si>
  <si>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</si>
  <si>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</si>
  <si>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</si>
  <si>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</si>
  <si>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</si>
  <si>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</si>
  <si>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</si>
  <si>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</si>
  <si>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</si>
  <si>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</si>
  <si>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</si>
  <si>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</si>
  <si>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</si>
  <si>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</si>
  <si>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</si>
  <si>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</si>
  <si>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</si>
  <si>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</si>
  <si>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</si>
  <si>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</si>
  <si>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</si>
  <si>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</si>
  <si>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</si>
  <si>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</si>
  <si>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</si>
  <si>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</si>
  <si>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</si>
  <si>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</si>
  <si>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</si>
  <si>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</si>
  <si>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</si>
  <si>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</si>
  <si>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</si>
  <si>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</si>
  <si>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</si>
  <si>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</si>
  <si>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</si>
  <si>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</si>
  <si>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</si>
  <si>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</si>
  <si>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</si>
  <si>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</si>
  <si>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</si>
  <si>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</si>
  <si>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</si>
  <si>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</si>
  <si>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</si>
  <si>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</si>
  <si>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</si>
  <si>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</si>
  <si>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</si>
  <si>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</si>
  <si>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</si>
  <si>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</si>
  <si>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</si>
  <si>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</si>
  <si>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</si>
  <si>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</si>
  <si>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</si>
  <si>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</si>
  <si>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</si>
  <si>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</si>
  <si>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</si>
  <si>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</si>
  <si>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</si>
  <si>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</si>
  <si>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</si>
  <si>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</si>
  <si>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</si>
  <si>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</si>
  <si>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</si>
  <si>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</si>
  <si>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</si>
  <si>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</si>
  <si>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</si>
  <si>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</si>
  <si>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</si>
  <si>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</si>
  <si>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</si>
  <si>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</si>
  <si>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</si>
  <si>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</si>
  <si>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</si>
  <si>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</si>
  <si>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</si>
  <si>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</si>
  <si>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</si>
  <si>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</si>
  <si>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</si>
  <si>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</si>
  <si>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</si>
  <si>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</si>
  <si>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</si>
  <si>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</si>
  <si>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</si>
  <si>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</si>
  <si>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</si>
  <si>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</si>
  <si>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</si>
  <si>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</si>
  <si>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</si>
  <si>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</si>
  <si>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</si>
  <si>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</si>
  <si>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</si>
  <si>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</si>
  <si>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</si>
  <si>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</si>
  <si>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</si>
  <si>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</si>
  <si>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</si>
  <si>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</si>
  <si>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</si>
  <si>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</si>
  <si>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</si>
  <si>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</si>
  <si>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</si>
  <si>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</si>
  <si>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</si>
  <si>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</si>
  <si>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</si>
  <si>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</si>
  <si>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</si>
  <si>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</si>
  <si>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</si>
  <si>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</si>
  <si>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</si>
  <si>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</si>
  <si>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</si>
  <si>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</si>
  <si>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</si>
  <si>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</si>
  <si>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</si>
  <si>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</si>
  <si>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</si>
  <si>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</si>
  <si>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</si>
  <si>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</si>
  <si>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</si>
  <si>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</si>
  <si>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</si>
  <si>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</si>
  <si>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</si>
  <si>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</si>
  <si>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</si>
  <si>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</si>
  <si>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</si>
  <si>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</si>
  <si>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</si>
  <si>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</si>
  <si>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</si>
  <si>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</si>
  <si>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</si>
  <si>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</si>
  <si>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</si>
  <si>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</si>
  <si>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</si>
  <si>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</si>
  <si>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</si>
  <si>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</si>
  <si>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</si>
  <si>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</si>
  <si>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</si>
  <si>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</si>
  <si>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</si>
  <si>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</si>
  <si>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</si>
  <si>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</si>
  <si>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</si>
  <si>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</si>
  <si>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</si>
  <si>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</si>
  <si>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</si>
  <si>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</si>
  <si>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</si>
  <si>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</si>
  <si>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</si>
  <si>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</si>
  <si>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</si>
  <si>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</si>
  <si>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</si>
  <si>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</si>
  <si>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</si>
  <si>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</si>
  <si>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</si>
  <si>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</si>
  <si>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</si>
  <si>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</si>
  <si>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</si>
  <si>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</si>
  <si>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</si>
  <si>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</si>
  <si>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</si>
  <si>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</si>
  <si>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</si>
  <si>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</si>
  <si>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</si>
  <si>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</si>
  <si>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</si>
  <si>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</si>
  <si>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</si>
  <si>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</si>
  <si>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</si>
  <si>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</si>
  <si>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</si>
  <si>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</si>
  <si>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</si>
  <si>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</si>
  <si>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</si>
  <si>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</si>
  <si>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</si>
  <si>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</si>
  <si>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</si>
  <si>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</si>
  <si>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</si>
  <si>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</si>
  <si>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</si>
  <si>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</si>
  <si>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</si>
  <si>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</si>
  <si>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</si>
  <si>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</si>
  <si>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</si>
  <si>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</si>
  <si>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</si>
  <si>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</si>
  <si>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</si>
  <si>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</si>
  <si>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</si>
  <si>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</si>
  <si>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</si>
  <si>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</si>
  <si>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</si>
  <si>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</si>
  <si>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</si>
  <si>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</si>
  <si>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</si>
  <si>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</si>
  <si>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</si>
  <si>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</si>
  <si>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</si>
  <si>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</si>
  <si>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</si>
  <si>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</si>
  <si>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</si>
  <si>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</si>
  <si>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</si>
  <si>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</si>
  <si>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</si>
  <si>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</si>
  <si>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</si>
  <si>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</si>
  <si>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</si>
  <si>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</si>
  <si>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</si>
  <si>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</si>
  <si>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</si>
  <si>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</si>
  <si>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</si>
  <si>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</si>
  <si>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</si>
  <si>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</si>
  <si>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</si>
  <si>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</si>
  <si>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</si>
  <si>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</si>
  <si>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</si>
  <si>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</si>
  <si>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</si>
  <si>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</si>
  <si>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</si>
  <si>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</si>
  <si>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</si>
  <si>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</si>
  <si>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</si>
  <si>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</si>
  <si>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</si>
  <si>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</si>
  <si>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</si>
  <si>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</si>
  <si>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</si>
  <si>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</si>
  <si>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</si>
  <si>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</si>
  <si>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</si>
  <si>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</si>
  <si>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</si>
  <si>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</si>
  <si>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</si>
  <si>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</si>
  <si>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</si>
  <si>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</si>
  <si>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</si>
  <si>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</si>
  <si>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</si>
  <si>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</si>
  <si>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</si>
  <si>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</si>
  <si>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</si>
  <si>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</si>
  <si>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</si>
  <si>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</si>
  <si>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</si>
  <si>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</si>
  <si>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</si>
  <si>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</si>
  <si>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</si>
  <si>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</si>
  <si>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</si>
  <si>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</si>
  <si>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</si>
  <si>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</si>
  <si>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</si>
  <si>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</si>
  <si>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</si>
  <si>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</si>
  <si>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</si>
  <si>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</si>
  <si>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</si>
  <si>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</si>
  <si>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</si>
  <si>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</si>
  <si>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</si>
  <si>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</si>
  <si>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</si>
  <si>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</si>
  <si>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</si>
  <si>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</si>
  <si>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</si>
  <si>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</si>
  <si>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</si>
  <si>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</si>
  <si>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</si>
  <si>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</si>
  <si>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</si>
  <si>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</si>
  <si>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</si>
  <si>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</si>
  <si>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</si>
  <si>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</si>
  <si>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</si>
  <si>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</si>
  <si>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</si>
  <si>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</si>
  <si>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</si>
  <si>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</si>
  <si>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</si>
  <si>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</si>
  <si>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</si>
  <si>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</si>
  <si>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</si>
  <si>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</si>
  <si>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</si>
  <si>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</si>
  <si>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</si>
  <si>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</si>
  <si>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</si>
  <si>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</si>
  <si>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</si>
  <si>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</si>
  <si>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</si>
  <si>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</si>
  <si>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</si>
  <si>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</si>
  <si>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</si>
  <si>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</si>
  <si>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</si>
  <si>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</si>
  <si>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</si>
  <si>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</si>
  <si>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</si>
  <si>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</si>
  <si>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</si>
  <si>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</si>
  <si>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</si>
  <si>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</si>
  <si>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</si>
  <si>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</si>
  <si>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</si>
  <si>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</si>
  <si>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</si>
  <si>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</si>
  <si>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</si>
  <si>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</si>
  <si>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</si>
  <si>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</si>
  <si>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</si>
  <si>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</si>
  <si>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</si>
  <si>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</si>
  <si>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</si>
  <si>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</si>
  <si>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</si>
  <si>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</si>
  <si>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</si>
  <si>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</si>
  <si>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</si>
  <si>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</si>
  <si>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</si>
  <si>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</si>
  <si>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</si>
  <si>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</si>
  <si>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</si>
  <si>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</si>
  <si>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</si>
  <si>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</si>
  <si>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</si>
  <si>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</si>
  <si>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</si>
  <si>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</si>
  <si>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</si>
  <si>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</si>
  <si>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</si>
  <si>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</si>
  <si>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</si>
  <si>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</si>
  <si>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</si>
  <si>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</si>
  <si>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</si>
  <si>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</si>
  <si>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</si>
  <si>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</si>
  <si>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</si>
  <si>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</si>
  <si>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</si>
  <si>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</si>
  <si>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</si>
  <si>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</si>
  <si>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</si>
  <si>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</si>
  <si>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</si>
  <si>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</si>
  <si>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</si>
  <si>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</si>
  <si>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</si>
  <si>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</si>
  <si>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</si>
  <si>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</si>
  <si>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</si>
  <si>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</si>
  <si>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</si>
  <si>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</si>
  <si>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</si>
  <si>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</si>
  <si>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</si>
  <si>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</si>
  <si>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</si>
  <si>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</si>
  <si>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</si>
  <si>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</si>
  <si>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</si>
  <si>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</si>
  <si>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</si>
  <si>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</si>
  <si>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</si>
  <si>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</si>
  <si>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</si>
  <si>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</si>
  <si>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</si>
  <si>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</si>
  <si>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</si>
  <si>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</si>
  <si>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</si>
  <si>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</si>
  <si>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</si>
  <si>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</si>
  <si>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</si>
  <si>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</si>
  <si>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</si>
  <si>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</si>
  <si>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</si>
  <si>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</si>
  <si>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</si>
  <si>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</si>
  <si>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</si>
  <si>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</si>
  <si>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</si>
  <si>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</si>
  <si>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</si>
  <si>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</si>
  <si>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</si>
  <si>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</si>
  <si>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</si>
  <si>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</si>
  <si>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</si>
  <si>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</si>
  <si>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</si>
  <si>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</si>
  <si>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</si>
  <si>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</si>
  <si>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</si>
  <si>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</si>
  <si>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</si>
  <si>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</si>
  <si>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</si>
  <si>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</si>
  <si>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</si>
  <si>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</si>
  <si>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</si>
  <si>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</si>
  <si>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</si>
  <si>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</si>
  <si>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</si>
  <si>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</si>
  <si>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</si>
  <si>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</si>
  <si>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</si>
  <si>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</si>
  <si>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</si>
  <si>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</si>
  <si>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</si>
  <si>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</si>
  <si>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</si>
  <si>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</si>
  <si>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</si>
  <si>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</si>
  <si>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</si>
  <si>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</si>
  <si>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</si>
  <si>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</si>
  <si>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</si>
  <si>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</si>
  <si>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</si>
  <si>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</si>
  <si>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</si>
  <si>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</si>
  <si>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</si>
  <si>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</si>
  <si>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</si>
  <si>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</si>
  <si>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</si>
  <si>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</si>
  <si>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</si>
  <si>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</si>
  <si>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</si>
  <si>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</si>
  <si>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</si>
  <si>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</si>
  <si>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</si>
  <si>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</si>
  <si>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</si>
  <si>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</si>
  <si>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</si>
  <si>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</si>
  <si>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</si>
  <si>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</si>
  <si>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</si>
  <si>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</si>
  <si>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</si>
  <si>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</si>
  <si>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</si>
  <si>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</si>
  <si>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</si>
  <si>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</si>
  <si>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</si>
  <si>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</si>
  <si>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</si>
  <si>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</si>
  <si>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</si>
  <si>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</si>
  <si>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</si>
  <si>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</si>
  <si>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</si>
  <si>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</si>
  <si>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</si>
  <si>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</si>
  <si>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</si>
  <si>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</si>
  <si>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</si>
  <si>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</si>
  <si>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</si>
  <si>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</si>
  <si>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</si>
  <si>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</si>
  <si>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</si>
  <si>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</si>
  <si>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</si>
  <si>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</si>
  <si>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</si>
  <si>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</si>
  <si>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</si>
  <si>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</si>
  <si>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</si>
  <si>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</si>
  <si>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</si>
  <si>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</si>
  <si>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</si>
  <si>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</si>
  <si>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</si>
  <si>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</si>
  <si>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</si>
  <si>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</si>
  <si>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</si>
  <si>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</si>
  <si>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</si>
  <si>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</si>
  <si>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</si>
  <si>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</si>
  <si>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</si>
  <si>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</si>
  <si>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</si>
  <si>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</si>
  <si>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</si>
  <si>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</si>
  <si>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</si>
  <si>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</si>
  <si>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</si>
  <si>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</si>
  <si>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</si>
  <si>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</si>
  <si>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</si>
  <si>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</si>
  <si>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</si>
  <si>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</si>
  <si>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</si>
  <si>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</si>
  <si>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</si>
  <si>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</si>
  <si>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</si>
  <si>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</si>
  <si>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</si>
  <si>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</si>
  <si>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</si>
  <si>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</si>
  <si>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</si>
  <si>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</si>
  <si>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</si>
  <si>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</si>
  <si>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</si>
  <si>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</si>
  <si>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</si>
  <si>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</si>
  <si>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</si>
  <si>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</si>
  <si>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</si>
  <si>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</si>
  <si>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</si>
  <si>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</si>
  <si>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</si>
  <si>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</si>
  <si>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</si>
  <si>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</si>
  <si>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</si>
  <si>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</si>
  <si>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</si>
  <si>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</si>
  <si>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</si>
  <si>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</si>
  <si>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</si>
  <si>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</si>
  <si>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</si>
  <si>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</si>
  <si>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</si>
  <si>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</si>
  <si>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</si>
  <si>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</si>
  <si>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</si>
  <si>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</si>
  <si>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</si>
  <si>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</si>
  <si>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</si>
  <si>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</si>
  <si>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</si>
  <si>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</si>
  <si>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</si>
  <si>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</si>
  <si>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</si>
  <si>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</si>
  <si>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</si>
  <si>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</si>
  <si>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</si>
  <si>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</si>
  <si>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</si>
  <si>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</si>
  <si>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</si>
  <si>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</si>
  <si>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</si>
  <si>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</si>
  <si>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</si>
  <si>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</si>
  <si>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</si>
  <si>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</si>
  <si>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</si>
  <si>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</si>
  <si>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</si>
  <si>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</si>
  <si>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</si>
  <si>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</si>
  <si>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</si>
  <si>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</si>
  <si>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</si>
  <si>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</si>
  <si>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</si>
  <si>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</si>
  <si>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</si>
  <si>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</si>
  <si>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</si>
  <si>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</si>
  <si>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</si>
  <si>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</si>
  <si>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</si>
  <si>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</si>
  <si>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</si>
  <si>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</si>
  <si>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</si>
  <si>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</si>
  <si>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</si>
  <si>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</si>
  <si>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</si>
  <si>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</si>
  <si>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</si>
  <si>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</si>
  <si>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</si>
  <si>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</si>
  <si>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</si>
  <si>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</si>
  <si>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</si>
  <si>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</si>
  <si>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</si>
  <si>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</si>
  <si>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</si>
  <si>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</si>
  <si>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</si>
  <si>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</si>
  <si>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</si>
  <si>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</si>
  <si>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</si>
  <si>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</si>
  <si>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</si>
  <si>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</si>
  <si>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</si>
  <si>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</si>
  <si>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</si>
  <si>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</si>
  <si>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</si>
  <si>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</si>
  <si>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</si>
  <si>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</si>
  <si>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</si>
  <si>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</si>
  <si>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</si>
  <si>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</si>
  <si>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</si>
  <si>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</si>
  <si>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</si>
  <si>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</si>
  <si>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</si>
  <si>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</si>
  <si>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</si>
  <si>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</si>
  <si>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</si>
  <si>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</si>
  <si>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</si>
  <si>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</si>
  <si>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</si>
  <si>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</si>
  <si>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</si>
  <si>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</si>
  <si>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</si>
  <si>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</si>
  <si>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</si>
  <si>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</si>
  <si>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</si>
  <si>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</si>
  <si>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</si>
  <si>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</si>
  <si>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</si>
  <si>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</si>
  <si>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</si>
  <si>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</si>
  <si>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</si>
  <si>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</si>
  <si>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</si>
  <si>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</si>
  <si>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</si>
  <si>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</si>
  <si>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</si>
  <si>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</si>
  <si>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</si>
  <si>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</si>
  <si>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</si>
  <si>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</si>
  <si>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</si>
  <si>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</si>
  <si>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</si>
  <si>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</si>
  <si>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</si>
  <si>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</si>
  <si>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</si>
  <si>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</si>
  <si>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</si>
  <si>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</si>
  <si>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</si>
  <si>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</si>
  <si>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</si>
  <si>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</si>
  <si>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</si>
  <si>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</si>
  <si>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</si>
  <si>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</si>
  <si>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</si>
  <si>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</si>
  <si>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</si>
  <si>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</si>
  <si>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</si>
  <si>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</si>
  <si>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</si>
  <si>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</si>
  <si>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</si>
  <si>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</si>
  <si>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</si>
  <si>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</si>
  <si>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</si>
  <si>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</si>
  <si>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</si>
  <si>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</si>
  <si>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</si>
  <si>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</si>
  <si>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</si>
  <si>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</si>
  <si>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</si>
  <si>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</si>
  <si>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</si>
  <si>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</si>
  <si>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</si>
  <si>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</si>
  <si>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</si>
  <si>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</si>
  <si>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</si>
  <si>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</si>
  <si>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</si>
  <si>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</si>
  <si>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</si>
  <si>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</si>
  <si>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</si>
  <si>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</si>
  <si>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</si>
  <si>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</si>
  <si>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</si>
  <si>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</si>
  <si>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</si>
  <si>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</si>
  <si>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</si>
  <si>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</si>
  <si>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</si>
  <si>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</si>
  <si>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</si>
  <si>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</si>
  <si>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</si>
  <si>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</si>
  <si>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</si>
  <si>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</si>
  <si>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</si>
  <si>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</si>
  <si>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</si>
  <si>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</si>
  <si>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</si>
  <si>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</si>
  <si>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</si>
  <si>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</si>
  <si>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</si>
  <si>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</si>
  <si>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</si>
  <si>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</si>
  <si>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</si>
  <si>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</si>
  <si>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</si>
  <si>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</si>
  <si>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</si>
  <si>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</si>
  <si>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</si>
  <si>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</si>
  <si>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</si>
  <si>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</si>
  <si>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</si>
  <si>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</si>
  <si>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</si>
  <si>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</si>
  <si>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</si>
  <si>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</si>
  <si>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</si>
  <si>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</si>
  <si>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</si>
  <si>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</si>
  <si>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</si>
  <si>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</si>
  <si>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</si>
  <si>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</si>
  <si>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</si>
  <si>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</si>
  <si>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</si>
  <si>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</si>
  <si>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</si>
  <si>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</si>
  <si>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</si>
  <si>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</si>
  <si>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</si>
  <si>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</si>
  <si>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</si>
  <si>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</si>
  <si>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</si>
  <si>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</si>
  <si>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</si>
  <si>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</si>
  <si>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</si>
  <si>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</si>
  <si>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</si>
  <si>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</si>
  <si>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</si>
  <si>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</si>
  <si>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</si>
  <si>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</si>
  <si>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</si>
  <si>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</si>
  <si>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</si>
  <si>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</si>
  <si>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</si>
  <si>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</si>
  <si>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</si>
  <si>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</si>
  <si>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</si>
  <si>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</si>
  <si>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</si>
  <si>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</si>
  <si>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</si>
  <si>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</si>
  <si>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</si>
  <si>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</si>
  <si>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</si>
  <si>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</si>
  <si>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</si>
  <si>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</si>
  <si>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</si>
  <si>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</si>
  <si>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</si>
  <si>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</si>
  <si>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</si>
  <si>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</si>
  <si>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</si>
  <si>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</si>
  <si>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</si>
  <si>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</si>
  <si>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</si>
  <si>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</si>
  <si>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</si>
  <si>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</si>
  <si>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</si>
  <si>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</si>
  <si>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</si>
  <si>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</si>
  <si>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</si>
  <si>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</si>
  <si>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</si>
  <si>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</si>
  <si>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</si>
  <si>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</si>
  <si>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</si>
  <si>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</si>
  <si>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</si>
  <si>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</si>
  <si>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</si>
  <si>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</si>
  <si>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</si>
  <si>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</si>
  <si>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</si>
  <si>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</si>
  <si>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</si>
  <si>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</si>
  <si>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</si>
  <si>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</si>
  <si>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</si>
  <si>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</si>
  <si>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</si>
  <si>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</si>
  <si>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</si>
  <si>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</si>
  <si>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</si>
  <si>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</si>
  <si>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</si>
  <si>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</si>
  <si>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</si>
  <si>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</si>
  <si>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</si>
  <si>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</si>
  <si>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</si>
  <si>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</si>
  <si>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</si>
  <si>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</si>
  <si>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</si>
  <si>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</si>
  <si>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</si>
  <si>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</si>
  <si>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</si>
  <si>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</si>
  <si>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</si>
  <si>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</si>
  <si>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</si>
  <si>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</si>
  <si>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</si>
  <si>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</si>
  <si>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</si>
  <si>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</si>
  <si>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</si>
  <si>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</si>
  <si>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</si>
  <si>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</si>
  <si>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</si>
  <si>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</si>
  <si>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</si>
  <si>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</si>
  <si>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</si>
  <si>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</si>
  <si>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</si>
  <si>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</si>
  <si>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</si>
  <si>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</si>
  <si>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</si>
  <si>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</si>
  <si>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</si>
  <si>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</si>
  <si>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</si>
  <si>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</si>
  <si>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</si>
  <si>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</si>
  <si>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</si>
  <si>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</si>
  <si>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</si>
  <si>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</si>
  <si>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</si>
  <si>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</si>
  <si>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</si>
  <si>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</si>
  <si>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</si>
  <si>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</si>
  <si>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</si>
  <si>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</si>
  <si>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</si>
  <si>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</si>
  <si>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</si>
  <si>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</si>
  <si>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</si>
  <si>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</si>
  <si>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</si>
  <si>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</si>
  <si>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</si>
  <si>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</si>
  <si>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</si>
  <si>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</si>
  <si>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</si>
  <si>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</si>
  <si>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</si>
  <si>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</si>
  <si>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</si>
  <si>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</si>
  <si>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</si>
  <si>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</si>
  <si>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</si>
  <si>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</si>
  <si>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</si>
  <si>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</si>
  <si>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</si>
  <si>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</si>
  <si>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</si>
  <si>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</si>
  <si>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</si>
  <si>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</si>
  <si>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</si>
  <si>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</si>
  <si>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</si>
  <si>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</si>
  <si>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</si>
  <si>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</si>
  <si>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</si>
  <si>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</si>
  <si>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</si>
  <si>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</si>
  <si>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</si>
  <si>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</si>
  <si>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</si>
  <si>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</si>
  <si>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</si>
  <si>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</si>
  <si>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</si>
  <si>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</si>
  <si>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</si>
  <si>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</si>
  <si>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</si>
  <si>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</si>
  <si>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</si>
  <si>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</si>
  <si>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</si>
  <si>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</si>
  <si>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</si>
  <si>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</si>
  <si>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</si>
  <si>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</si>
  <si>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</si>
  <si>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</si>
  <si>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</si>
  <si>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</si>
  <si>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</si>
  <si>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</si>
  <si>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</si>
  <si>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</si>
  <si>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</si>
  <si>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</si>
  <si>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</si>
  <si>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</si>
  <si>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</si>
  <si>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</si>
  <si>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</si>
  <si>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</si>
  <si>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</si>
  <si>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</si>
  <si>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</si>
  <si>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</si>
  <si>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</si>
  <si>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</si>
  <si>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</si>
  <si>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</si>
  <si>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</si>
  <si>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</si>
  <si>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</si>
  <si>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</si>
  <si>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</si>
  <si>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</si>
  <si>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</si>
  <si>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</si>
  <si>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</si>
  <si>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</si>
  <si>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</si>
  <si>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</si>
  <si>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</si>
  <si>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</si>
  <si>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</si>
  <si>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</si>
  <si>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</si>
  <si>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</si>
  <si>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</si>
  <si>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</si>
  <si>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</si>
  <si>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</si>
  <si>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</si>
  <si>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</si>
  <si>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</si>
  <si>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</si>
  <si>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</si>
  <si>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</si>
  <si>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</si>
  <si>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</si>
  <si>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</si>
  <si>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</si>
  <si>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</si>
  <si>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</si>
  <si>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</si>
  <si>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</si>
  <si>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</si>
  <si>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</si>
  <si>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</si>
  <si>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</si>
  <si>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</si>
  <si>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</si>
  <si>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</si>
  <si>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</si>
  <si>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</si>
  <si>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</si>
  <si>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</si>
  <si>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</si>
  <si>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</si>
  <si>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</si>
  <si>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</si>
  <si>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</si>
  <si>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</si>
  <si>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</si>
  <si>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</si>
  <si>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</si>
  <si>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</si>
  <si>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</si>
  <si>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</si>
  <si>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</si>
  <si>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</si>
  <si>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</si>
  <si>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</si>
  <si>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</si>
  <si>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</si>
  <si>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</si>
  <si>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</si>
  <si>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</si>
  <si>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</si>
  <si>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</si>
  <si>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</si>
  <si>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</si>
  <si>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</si>
  <si>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</si>
  <si>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</si>
  <si>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</si>
  <si>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</si>
  <si>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</si>
  <si>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</si>
  <si>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</si>
  <si>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</si>
  <si>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</si>
  <si>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</si>
  <si>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</si>
  <si>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</si>
  <si>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</si>
  <si>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</si>
  <si>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</si>
  <si>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</si>
  <si>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</si>
  <si>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</si>
  <si>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</si>
  <si>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</si>
  <si>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</si>
  <si>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</si>
  <si>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</si>
  <si>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</si>
  <si>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</si>
  <si>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</si>
  <si>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</si>
  <si>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</si>
  <si>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</si>
  <si>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</si>
  <si>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</si>
  <si>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</si>
  <si>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</si>
  <si>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</si>
  <si>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</si>
  <si>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</si>
  <si>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</si>
  <si>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</si>
  <si>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</si>
  <si>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</si>
  <si>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</si>
  <si>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</si>
  <si>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</si>
  <si>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</si>
  <si>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</si>
  <si>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</si>
  <si>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</si>
  <si>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</si>
  <si>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</si>
  <si>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</si>
  <si>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</si>
  <si>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</si>
  <si>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</si>
  <si>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</si>
  <si>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</si>
  <si>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</si>
  <si>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</si>
  <si>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</si>
  <si>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</si>
  <si>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</si>
  <si>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</si>
  <si>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</si>
  <si>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</si>
  <si>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</si>
  <si>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</si>
  <si>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</si>
  <si>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</si>
  <si>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</si>
  <si>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</si>
  <si>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</si>
  <si>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</si>
  <si>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</si>
  <si>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</si>
  <si>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</si>
  <si>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</si>
  <si>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</si>
  <si>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</si>
  <si>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</si>
  <si>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</si>
  <si>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</si>
  <si>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</si>
  <si>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</si>
  <si>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</si>
  <si>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</si>
  <si>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</si>
  <si>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</si>
  <si>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</si>
  <si>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</si>
  <si>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</si>
  <si>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</si>
  <si>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</si>
  <si>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</si>
  <si>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</si>
  <si>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</si>
  <si>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</si>
  <si>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</si>
  <si>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</si>
  <si>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</si>
  <si>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</si>
  <si>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</si>
  <si>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</si>
  <si>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</si>
  <si>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</si>
  <si>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</si>
  <si>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</si>
  <si>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</si>
  <si>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</si>
  <si>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</si>
  <si>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</si>
  <si>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</si>
  <si>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</si>
  <si>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</si>
  <si>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</si>
  <si>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</si>
  <si>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</si>
  <si>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</si>
  <si>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</si>
  <si>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</si>
  <si>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</si>
  <si>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</si>
  <si>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</si>
  <si>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</si>
  <si>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</si>
  <si>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</si>
  <si>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</si>
  <si>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</si>
  <si>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</si>
  <si>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</si>
  <si>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</si>
  <si>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</si>
  <si>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</si>
  <si>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</si>
  <si>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</si>
  <si>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</si>
  <si>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</si>
  <si>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</si>
  <si>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</si>
  <si>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</si>
  <si>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</si>
  <si>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</si>
  <si>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</si>
  <si>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</si>
  <si>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</si>
  <si>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</si>
  <si>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</si>
  <si>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</si>
  <si>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</si>
  <si>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</si>
  <si>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</si>
  <si>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</si>
  <si>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</si>
  <si>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</si>
  <si>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</si>
  <si>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</si>
  <si>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</si>
  <si>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</si>
  <si>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</si>
  <si>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</si>
  <si>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</si>
  <si>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</si>
  <si>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</si>
  <si>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</si>
  <si>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</si>
  <si>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</si>
  <si>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</si>
  <si>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</si>
  <si>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</si>
  <si>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</si>
  <si>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</si>
  <si>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</si>
  <si>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</si>
  <si>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</si>
  <si>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</si>
  <si>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</si>
  <si>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</si>
  <si>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</si>
  <si>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</si>
  <si>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</si>
  <si>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</si>
  <si>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</si>
  <si>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</si>
  <si>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</si>
  <si>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</si>
  <si>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</si>
  <si>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</si>
  <si>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</si>
  <si>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</si>
  <si>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</si>
  <si>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</si>
  <si>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</si>
  <si>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</si>
  <si>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</si>
  <si>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</si>
  <si>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</si>
  <si>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</si>
  <si>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</si>
  <si>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</si>
  <si>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</si>
  <si>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</si>
  <si>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</si>
  <si>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</si>
  <si>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</si>
  <si>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</si>
  <si>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</si>
  <si>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</si>
  <si>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</si>
  <si>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</si>
  <si>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</si>
  <si>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</si>
  <si>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</si>
  <si>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</si>
  <si>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</si>
  <si>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</si>
  <si>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</si>
  <si>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</si>
  <si>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</si>
  <si>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</si>
  <si>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</si>
  <si>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</si>
  <si>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</si>
  <si>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</si>
  <si>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</si>
  <si>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</si>
  <si>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</si>
  <si>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</si>
  <si>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</si>
  <si>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</si>
  <si>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</si>
  <si>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</si>
  <si>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</si>
  <si>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</si>
  <si>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</si>
  <si>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</si>
  <si>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</si>
  <si>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</si>
  <si>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</si>
  <si>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</si>
  <si>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</si>
  <si>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</si>
  <si>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</si>
  <si>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</si>
  <si>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</si>
  <si>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</si>
  <si>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</si>
  <si>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</si>
  <si>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</si>
  <si>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</si>
  <si>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</si>
  <si>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</si>
  <si>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</si>
  <si>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</si>
  <si>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</si>
  <si>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</si>
  <si>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</si>
  <si>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</si>
  <si>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</si>
  <si>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</si>
  <si>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</si>
  <si>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</si>
  <si>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</si>
  <si>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</si>
  <si>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</si>
  <si>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</si>
  <si>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</si>
  <si>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</si>
  <si>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</si>
  <si>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</si>
  <si>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</si>
  <si>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</si>
  <si>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</si>
  <si>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</si>
  <si>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</si>
  <si>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</si>
  <si>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</si>
  <si>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</si>
  <si>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</si>
  <si>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</si>
  <si>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</si>
  <si>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</si>
  <si>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</si>
  <si>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</si>
  <si>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</si>
  <si>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</si>
  <si>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</si>
  <si>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</si>
  <si>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</si>
  <si>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</si>
  <si>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</si>
  <si>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</si>
  <si>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</si>
  <si>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</si>
  <si>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</si>
  <si>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</si>
  <si>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</si>
  <si>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</si>
  <si>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</si>
  <si>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</si>
  <si>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</si>
  <si>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</si>
  <si>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</si>
  <si>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</si>
  <si>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</si>
  <si>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</si>
  <si>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</si>
  <si>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</si>
  <si>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</si>
  <si>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</si>
  <si>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</si>
  <si>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</si>
  <si>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</si>
  <si>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</si>
  <si>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</si>
  <si>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</si>
  <si>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</si>
  <si>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</si>
  <si>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</si>
  <si>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</si>
  <si>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</si>
  <si>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</si>
  <si>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</si>
  <si>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</si>
  <si>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</si>
  <si>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</si>
  <si>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</si>
  <si>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</si>
  <si>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</si>
  <si>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</si>
  <si>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</si>
  <si>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</si>
  <si>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</si>
  <si>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</si>
  <si>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</si>
  <si>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</si>
  <si>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</si>
  <si>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</si>
  <si>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</si>
  <si>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</si>
  <si>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</si>
  <si>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</si>
  <si>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</si>
  <si>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</si>
  <si>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</si>
  <si>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</si>
  <si>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</si>
  <si>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</si>
  <si>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</si>
  <si>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</si>
  <si>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</si>
  <si>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</si>
  <si>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</si>
  <si>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</si>
  <si>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</si>
  <si>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</si>
  <si>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</si>
  <si>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</si>
  <si>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</si>
  <si>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</si>
  <si>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</si>
  <si>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</si>
  <si>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</si>
  <si>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</si>
  <si>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</si>
  <si>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</si>
  <si>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</si>
  <si>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</si>
  <si>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</si>
  <si>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</si>
  <si>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</si>
  <si>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</si>
  <si>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</si>
  <si>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</si>
  <si>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</si>
  <si>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</si>
  <si>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</si>
  <si>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</si>
  <si>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</si>
  <si>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</si>
  <si>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</si>
  <si>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</si>
  <si>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</si>
  <si>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</si>
  <si>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</si>
  <si>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</si>
  <si>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</si>
  <si>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</si>
  <si>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</si>
  <si>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</si>
  <si>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</si>
  <si>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</si>
  <si>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</si>
  <si>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</si>
  <si>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</si>
  <si>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</si>
  <si>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</si>
  <si>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</si>
  <si>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</si>
  <si>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</si>
  <si>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</si>
  <si>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</si>
  <si>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</si>
  <si>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</si>
  <si>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</si>
  <si>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</si>
  <si>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</si>
  <si>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</si>
  <si>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</si>
  <si>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</si>
  <si>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</si>
  <si>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</si>
  <si>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</si>
  <si>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</si>
  <si>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</si>
  <si>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</si>
  <si>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</si>
  <si>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</si>
  <si>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</si>
  <si>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</si>
  <si>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</si>
  <si>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</si>
  <si>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</si>
  <si>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</si>
  <si>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</si>
  <si>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</si>
  <si>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</si>
  <si>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</si>
  <si>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</si>
  <si>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</si>
  <si>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</si>
  <si>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</si>
  <si>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</si>
  <si>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</si>
  <si>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</si>
  <si>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</si>
  <si>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</si>
  <si>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</si>
  <si>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</si>
  <si>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</si>
  <si>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</si>
  <si>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</si>
  <si>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</si>
  <si>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</si>
  <si>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</si>
  <si>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</si>
  <si>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</si>
  <si>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</si>
  <si>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</si>
  <si>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</si>
  <si>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</si>
  <si>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</si>
  <si>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</si>
  <si>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</si>
  <si>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</si>
  <si>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</si>
  <si>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</si>
  <si>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</si>
  <si>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</si>
  <si>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</si>
  <si>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</si>
  <si>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</si>
  <si>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</si>
  <si>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</si>
  <si>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</si>
  <si>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</si>
  <si>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</si>
  <si>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</si>
  <si>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</si>
  <si>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</si>
  <si>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</si>
  <si>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</si>
  <si>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</si>
  <si>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</si>
  <si>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</si>
  <si>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</si>
  <si>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</si>
  <si>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</si>
  <si>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</si>
  <si>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</si>
  <si>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</si>
  <si>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</si>
  <si>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</si>
  <si>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</si>
  <si>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</si>
  <si>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</si>
  <si>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</si>
  <si>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</si>
  <si>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</si>
  <si>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</si>
  <si>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</si>
  <si>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</si>
  <si>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</si>
  <si>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</si>
  <si>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</si>
  <si>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</si>
  <si>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</si>
  <si>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</si>
  <si>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</si>
  <si>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</si>
  <si>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</si>
  <si>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</si>
  <si>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</si>
  <si>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</si>
  <si>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</si>
  <si>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</si>
  <si>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</si>
  <si>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</si>
  <si>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</si>
  <si>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</si>
  <si>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</si>
  <si>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</si>
  <si>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</si>
  <si>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</si>
  <si>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</si>
  <si>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</si>
  <si>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</si>
  <si>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</si>
  <si>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</si>
  <si>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</si>
  <si>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</si>
  <si>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</si>
  <si>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</si>
  <si>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</si>
  <si>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</si>
  <si>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</si>
  <si>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</si>
  <si>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</si>
  <si>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</si>
  <si>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</si>
  <si>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</si>
  <si>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</si>
  <si>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</si>
  <si>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</si>
  <si>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</si>
  <si>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</si>
  <si>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</si>
  <si>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</si>
  <si>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</si>
  <si>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</si>
  <si>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</si>
  <si>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</si>
  <si>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</si>
  <si>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</si>
  <si>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</si>
  <si>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</si>
  <si>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</si>
  <si>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</si>
  <si>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</si>
  <si>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</si>
  <si>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</si>
  <si>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</si>
  <si>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</si>
  <si>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</si>
  <si>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</si>
  <si>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</si>
  <si>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</si>
  <si>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</si>
  <si>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</si>
  <si>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</si>
  <si>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</si>
  <si>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</si>
  <si>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</si>
  <si>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</si>
  <si>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</si>
  <si>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</si>
  <si>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</si>
  <si>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</si>
  <si>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</si>
  <si>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</si>
  <si>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</si>
  <si>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</si>
  <si>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</si>
  <si>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</si>
  <si>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</si>
  <si>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</si>
  <si>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</si>
  <si>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</si>
  <si>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</si>
  <si>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</si>
  <si>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</si>
  <si>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</si>
  <si>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</si>
  <si>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</si>
  <si>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</si>
  <si>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</si>
  <si>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</si>
  <si>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</si>
  <si>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</si>
  <si>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</si>
  <si>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</si>
  <si>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</si>
  <si>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</si>
  <si>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</si>
  <si>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</si>
  <si>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</si>
  <si>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</si>
  <si>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</si>
  <si>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</si>
  <si>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</si>
  <si>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</si>
  <si>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</si>
  <si>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</si>
  <si>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</si>
  <si>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</si>
  <si>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</si>
  <si>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</si>
  <si>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</si>
  <si>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</si>
  <si>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</si>
  <si>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</si>
  <si>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</si>
  <si>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</si>
  <si>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</si>
  <si>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</si>
  <si>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</si>
  <si>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</si>
  <si>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</si>
  <si>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</si>
  <si>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</si>
  <si>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</si>
  <si>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</si>
  <si>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</si>
  <si>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</si>
  <si>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</si>
  <si>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</si>
  <si>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</si>
  <si>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</si>
  <si>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</si>
  <si>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</si>
  <si>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</si>
  <si>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</si>
  <si>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</si>
  <si>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</si>
  <si>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</si>
  <si>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</si>
  <si>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</si>
  <si>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</si>
  <si>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</si>
  <si>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</si>
  <si>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</si>
  <si>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</si>
  <si>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</si>
  <si>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</si>
  <si>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</si>
  <si>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</si>
  <si>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</si>
  <si>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</si>
  <si>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</si>
  <si>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</si>
  <si>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</si>
  <si>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</si>
  <si>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</si>
  <si>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</si>
  <si>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</si>
  <si>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</si>
  <si>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</si>
  <si>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</si>
  <si>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</si>
  <si>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</si>
  <si>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</si>
  <si>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</si>
  <si>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</si>
  <si>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</si>
  <si>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</si>
  <si>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</si>
  <si>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</si>
  <si>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</si>
  <si>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</si>
  <si>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</si>
  <si>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</si>
  <si>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</si>
  <si>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</si>
  <si>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</si>
  <si>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</si>
  <si>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</si>
  <si>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</si>
  <si>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</si>
  <si>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</si>
  <si>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</si>
  <si>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</si>
  <si>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</si>
  <si>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</si>
  <si>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</si>
  <si>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</si>
  <si>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</si>
  <si>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</si>
  <si>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</si>
  <si>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</si>
  <si>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</si>
  <si>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</si>
  <si>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</si>
  <si>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</si>
  <si>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</si>
  <si>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</si>
  <si>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</si>
  <si>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</si>
  <si>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</si>
  <si>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</si>
  <si>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</si>
  <si>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</si>
  <si>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</si>
  <si>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</si>
  <si>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</si>
  <si>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</si>
  <si>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</si>
  <si>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</si>
  <si>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</si>
  <si>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</si>
  <si>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</si>
  <si>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</si>
  <si>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</si>
  <si>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</si>
  <si>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</si>
  <si>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</si>
  <si>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</si>
  <si>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</si>
  <si>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</si>
  <si>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</si>
  <si>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</si>
  <si>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</si>
  <si>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</si>
  <si>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</si>
  <si>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</si>
  <si>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</si>
  <si>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</si>
  <si>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</si>
  <si>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</si>
  <si>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</si>
  <si>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</si>
  <si>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</si>
  <si>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</si>
  <si>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</si>
  <si>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</si>
  <si>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</si>
  <si>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</si>
  <si>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</si>
  <si>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</si>
  <si>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</si>
  <si>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</si>
  <si>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</si>
  <si>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</si>
  <si>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</si>
  <si>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</si>
  <si>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</si>
  <si>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</si>
  <si>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</si>
  <si>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</si>
  <si>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</si>
  <si>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</si>
  <si>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</si>
  <si>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</si>
  <si>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</si>
  <si>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</si>
  <si>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</si>
  <si>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</si>
  <si>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</si>
  <si>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</si>
  <si>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</si>
  <si>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</si>
  <si>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</si>
  <si>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</si>
  <si>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</si>
  <si>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</si>
  <si>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</si>
  <si>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</si>
  <si>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</si>
  <si>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</si>
  <si>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</si>
  <si>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</si>
  <si>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</si>
  <si>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</si>
  <si>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</si>
  <si>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</si>
  <si>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</si>
  <si>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</si>
  <si>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</si>
  <si>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</si>
  <si>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</si>
  <si>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</si>
  <si>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</si>
  <si>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</si>
  <si>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</si>
  <si>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</si>
  <si>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</si>
  <si>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</si>
  <si>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</si>
  <si>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</si>
  <si>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</si>
  <si>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</si>
  <si>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</si>
  <si>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</si>
  <si>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</si>
  <si>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</si>
  <si>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</si>
  <si>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</si>
  <si>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</si>
  <si>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</si>
  <si>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</si>
  <si>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</si>
  <si>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</si>
  <si>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</si>
  <si>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</si>
  <si>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</si>
  <si>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</si>
  <si>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</si>
  <si>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</si>
  <si>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</si>
  <si>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</si>
  <si>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</si>
  <si>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</si>
  <si>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</si>
  <si>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</si>
  <si>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</si>
  <si>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</si>
  <si>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</si>
  <si>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</si>
  <si>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</si>
  <si>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</si>
  <si>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</si>
  <si>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</si>
  <si>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</si>
  <si>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</si>
  <si>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</si>
  <si>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</si>
  <si>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</si>
  <si>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</si>
  <si>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</si>
  <si>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</si>
  <si>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</si>
  <si>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</si>
  <si>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</si>
  <si>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</si>
  <si>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</si>
  <si>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</si>
  <si>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</si>
  <si>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</si>
  <si>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</si>
  <si>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</si>
  <si>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</si>
  <si>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</si>
  <si>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</si>
  <si>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</si>
  <si>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</si>
  <si>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</si>
  <si>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</si>
  <si>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</si>
  <si>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</si>
  <si>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</si>
  <si>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</si>
  <si>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</si>
  <si>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</si>
  <si>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</si>
  <si>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</si>
  <si>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</si>
  <si>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</si>
  <si>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</si>
  <si>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</si>
  <si>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</si>
  <si>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</si>
  <si>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</si>
  <si>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</si>
  <si>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</si>
  <si>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</si>
  <si>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</si>
  <si>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</si>
  <si>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</si>
  <si>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</si>
  <si>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</si>
  <si>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</si>
  <si>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</si>
  <si>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</si>
  <si>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</si>
  <si>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</si>
  <si>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</si>
  <si>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</si>
  <si>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</si>
  <si>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</si>
  <si>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</si>
  <si>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</si>
  <si>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</si>
  <si>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</si>
  <si>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</si>
  <si>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</si>
  <si>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</si>
  <si>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</si>
  <si>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</si>
  <si>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</si>
  <si>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</si>
  <si>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</si>
  <si>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</si>
  <si>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</si>
  <si>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</si>
  <si>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</si>
  <si>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</si>
  <si>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</si>
  <si>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</si>
  <si>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</si>
  <si>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</si>
  <si>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</si>
  <si>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</si>
  <si>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</si>
  <si>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</si>
  <si>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</si>
  <si>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</si>
  <si>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</si>
  <si>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</si>
  <si>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</si>
  <si>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</si>
  <si>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</si>
  <si>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</si>
  <si>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</si>
  <si>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</si>
  <si>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</si>
  <si>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</si>
  <si>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</si>
  <si>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</si>
  <si>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</si>
  <si>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</si>
  <si>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</si>
  <si>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</si>
  <si>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</si>
  <si>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</si>
  <si>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</si>
  <si>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</si>
  <si>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</si>
  <si>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</si>
  <si>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</si>
  <si>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</si>
  <si>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</si>
  <si>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</si>
  <si>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</si>
  <si>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</si>
  <si>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</si>
  <si>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</si>
  <si>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</si>
  <si>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</si>
  <si>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</si>
  <si>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</si>
  <si>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</si>
  <si>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</si>
  <si>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</si>
  <si>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</si>
  <si>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</si>
  <si>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</si>
  <si>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</si>
  <si>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</si>
  <si>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</si>
  <si>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</si>
  <si>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</si>
  <si>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</si>
  <si>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</si>
  <si>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</si>
  <si>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</si>
  <si>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</si>
  <si>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</si>
  <si>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</si>
  <si>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</si>
  <si>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</si>
  <si>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</si>
  <si>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</si>
  <si>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</si>
  <si>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</si>
  <si>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</si>
  <si>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</si>
  <si>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</si>
  <si>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</si>
  <si>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</si>
  <si>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</si>
  <si>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</si>
  <si>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</si>
  <si>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</si>
  <si>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</si>
  <si>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</si>
  <si>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</si>
  <si>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</si>
  <si>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</si>
  <si>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</si>
  <si>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</si>
  <si>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</si>
  <si>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</si>
  <si>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</si>
  <si>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</si>
  <si>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</si>
  <si>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</si>
  <si>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</si>
  <si>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</si>
  <si>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</si>
  <si>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</si>
  <si>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</si>
  <si>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</si>
  <si>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</si>
  <si>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</si>
  <si>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</si>
  <si>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</si>
  <si>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</si>
  <si>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</si>
  <si>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</si>
  <si>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</si>
  <si>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</si>
  <si>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</si>
  <si>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</si>
  <si>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</si>
  <si>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</si>
  <si>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</si>
  <si>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</si>
  <si>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</si>
  <si>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</si>
  <si>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</si>
  <si>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</si>
  <si>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</si>
  <si>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</si>
  <si>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</si>
  <si>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</si>
  <si>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</si>
  <si>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</si>
  <si>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</si>
  <si>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</si>
  <si>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</si>
  <si>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</si>
  <si>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</si>
  <si>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</si>
  <si>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</si>
  <si>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</si>
  <si>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</si>
  <si>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</si>
  <si>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</si>
  <si>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</si>
  <si>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</si>
  <si>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</si>
  <si>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</si>
  <si>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</si>
  <si>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</si>
  <si>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</si>
  <si>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</si>
  <si>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</si>
  <si>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</si>
  <si>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</si>
  <si>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</si>
  <si>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</si>
  <si>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</si>
  <si>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</si>
  <si>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</si>
  <si>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</si>
  <si>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</si>
  <si>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</si>
  <si>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</si>
  <si>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</si>
  <si>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</si>
  <si>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</si>
  <si>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</si>
  <si>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</si>
  <si>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</si>
  <si>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</si>
  <si>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</si>
  <si>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</si>
  <si>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</si>
  <si>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</si>
  <si>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</si>
  <si>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</si>
  <si>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</si>
  <si>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</si>
  <si>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</si>
  <si>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</si>
  <si>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</si>
  <si>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</si>
  <si>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</si>
  <si>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</si>
  <si>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</si>
  <si>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</si>
  <si>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</si>
  <si>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</si>
  <si>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</si>
  <si>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</si>
  <si>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</si>
  <si>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</si>
  <si>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</si>
  <si>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</si>
  <si>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</si>
  <si>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</si>
  <si>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</si>
  <si>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</si>
  <si>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</si>
  <si>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</si>
  <si>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</si>
  <si>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</si>
  <si>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</si>
  <si>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</si>
  <si>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</si>
  <si>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</si>
  <si>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</si>
  <si>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</si>
  <si>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</si>
  <si>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</si>
  <si>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</si>
  <si>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</si>
  <si>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</si>
  <si>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</si>
  <si>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</si>
  <si>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</si>
  <si>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</si>
  <si>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</si>
  <si>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</si>
  <si>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</si>
  <si>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</si>
  <si>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</si>
  <si>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</si>
  <si>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</si>
  <si>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</si>
  <si>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</si>
  <si>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</si>
  <si>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</si>
  <si>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</si>
  <si>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</si>
  <si>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</si>
  <si>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</si>
  <si>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</si>
  <si>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</si>
  <si>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</si>
  <si>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</si>
  <si>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</si>
  <si>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</si>
  <si>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</si>
  <si>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</si>
  <si>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</si>
  <si>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</si>
  <si>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</si>
  <si>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</si>
  <si>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</si>
  <si>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</si>
  <si>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</si>
  <si>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</si>
  <si>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</si>
  <si>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</si>
  <si>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</si>
  <si>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</si>
  <si>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</si>
  <si>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</si>
  <si>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</si>
  <si>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</si>
  <si>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</si>
  <si>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</si>
  <si>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</si>
  <si>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</si>
  <si>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</si>
  <si>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</si>
  <si>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</si>
  <si>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</si>
  <si>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</si>
  <si>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</si>
  <si>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</si>
  <si>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</si>
  <si>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</si>
  <si>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</si>
  <si>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</si>
  <si>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</si>
  <si>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</si>
  <si>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</si>
  <si>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</si>
  <si>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</si>
  <si>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</si>
  <si>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</si>
  <si>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</si>
  <si>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</si>
  <si>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</si>
  <si>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</si>
  <si>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</si>
  <si>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</si>
  <si>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</si>
  <si>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</si>
  <si>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</si>
  <si>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</si>
  <si>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</si>
  <si>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</si>
  <si>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</si>
  <si>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</si>
  <si>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</si>
  <si>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</si>
  <si>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</si>
  <si>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</si>
  <si>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</si>
  <si>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</si>
  <si>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</si>
  <si>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</si>
  <si>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</si>
  <si>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</si>
  <si>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</si>
  <si>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</si>
  <si>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</si>
  <si>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</si>
  <si>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</si>
  <si>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</si>
  <si>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</si>
  <si>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</si>
  <si>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</si>
  <si>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</si>
  <si>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</si>
  <si>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</si>
  <si>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</si>
  <si>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</si>
  <si>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</si>
  <si>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</si>
  <si>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</si>
  <si>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</si>
  <si>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</si>
  <si>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</si>
  <si>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</si>
  <si>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</si>
  <si>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</si>
  <si>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</si>
  <si>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</si>
  <si>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</si>
  <si>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</si>
  <si>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</si>
  <si>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</si>
  <si>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</si>
  <si>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</si>
  <si>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</si>
  <si>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</si>
  <si>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</si>
  <si>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</si>
  <si>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</si>
  <si>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</si>
  <si>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</si>
  <si>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</si>
  <si>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</si>
  <si>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</si>
  <si>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</si>
  <si>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</si>
  <si>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</si>
  <si>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</si>
  <si>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</si>
  <si>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</si>
  <si>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</si>
  <si>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</si>
  <si>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</si>
  <si>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</si>
  <si>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</si>
  <si>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</si>
  <si>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</si>
  <si>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</si>
  <si>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</si>
  <si>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</si>
  <si>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</si>
  <si>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</si>
  <si>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</si>
  <si>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</si>
  <si>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</si>
  <si>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</si>
  <si>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</si>
  <si>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</si>
  <si>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</si>
  <si>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</si>
  <si>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</si>
  <si>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</si>
  <si>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</si>
  <si>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</si>
  <si>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</si>
  <si>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</si>
  <si>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</si>
  <si>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</si>
  <si>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</si>
  <si>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</si>
  <si>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</si>
  <si>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</si>
  <si>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</si>
  <si>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</si>
  <si>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</si>
  <si>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</si>
  <si>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</si>
  <si>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</si>
  <si>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</si>
  <si>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</si>
  <si>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</si>
  <si>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</si>
  <si>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</si>
  <si>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</si>
  <si>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</si>
  <si>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</si>
  <si>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</si>
  <si>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</si>
  <si>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</si>
  <si>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</si>
  <si>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</si>
  <si>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</si>
  <si>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</si>
  <si>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</si>
  <si>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</si>
  <si>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</si>
  <si>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</si>
  <si>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</si>
  <si>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</si>
  <si>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</si>
  <si>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</si>
  <si>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</si>
  <si>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</si>
  <si>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</si>
  <si>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</si>
  <si>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</si>
  <si>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</si>
  <si>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</si>
  <si>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</si>
  <si>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</si>
  <si>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</si>
  <si>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</si>
  <si>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</si>
  <si>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</si>
  <si>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</si>
  <si>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</si>
  <si>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</si>
  <si>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</si>
  <si>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</si>
  <si>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</si>
  <si>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</si>
  <si>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</si>
  <si>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</si>
  <si>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</si>
  <si>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</si>
  <si>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</si>
  <si>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</si>
  <si>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</si>
  <si>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</si>
  <si>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</si>
  <si>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</si>
  <si>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</si>
  <si>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</si>
  <si>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</si>
  <si>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</si>
  <si>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</si>
  <si>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</si>
  <si>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</si>
  <si>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</si>
  <si>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</si>
  <si>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</si>
  <si>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</si>
  <si>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</si>
  <si>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</si>
  <si>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</si>
  <si>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</si>
  <si>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</si>
  <si>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</si>
  <si>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</si>
  <si>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</si>
  <si>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</si>
  <si>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</si>
  <si>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</si>
  <si>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</si>
  <si>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</si>
  <si>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</si>
  <si>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</si>
  <si>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</si>
  <si>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</si>
  <si>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</si>
  <si>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</si>
  <si>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</si>
  <si>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</si>
  <si>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</si>
  <si>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</si>
  <si>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</si>
  <si>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</si>
  <si>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</si>
  <si>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</si>
  <si>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</si>
  <si>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</si>
  <si>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</si>
  <si>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</si>
  <si>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</si>
  <si>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</si>
  <si>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</si>
  <si>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</si>
  <si>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</si>
  <si>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</si>
  <si>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</si>
  <si>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</si>
  <si>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</si>
  <si>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</si>
  <si>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</si>
  <si>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</si>
  <si>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</si>
  <si>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</si>
  <si>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</si>
  <si>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</si>
  <si>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</si>
  <si>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</si>
  <si>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</si>
  <si>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</si>
  <si>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</si>
  <si>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</si>
  <si>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</si>
  <si>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</si>
  <si>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</si>
  <si>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</si>
  <si>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</si>
  <si>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</si>
  <si>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</si>
  <si>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</si>
  <si>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</si>
  <si>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</si>
  <si>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</si>
  <si>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</si>
  <si>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</si>
  <si>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</si>
  <si>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</si>
  <si>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</si>
  <si>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</si>
  <si>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</si>
  <si>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</si>
  <si>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</si>
  <si>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</si>
  <si>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</si>
  <si>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</si>
  <si>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</si>
  <si>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</si>
  <si>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</si>
  <si>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</si>
  <si>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</si>
  <si>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</si>
  <si>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</si>
  <si>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</si>
  <si>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</si>
  <si>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</si>
  <si>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</si>
  <si>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</si>
  <si>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</si>
  <si>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</si>
  <si>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</si>
  <si>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</si>
  <si>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</si>
  <si>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</si>
  <si>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</si>
  <si>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</si>
  <si>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</si>
  <si>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</si>
  <si>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</si>
  <si>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</si>
  <si>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</si>
  <si>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</si>
  <si>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</si>
  <si>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</si>
  <si>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</si>
  <si>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</si>
  <si>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</si>
  <si>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</si>
  <si>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</si>
  <si>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</si>
  <si>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</si>
  <si>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</si>
  <si>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</si>
  <si>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</si>
  <si>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</si>
  <si>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</si>
  <si>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</si>
  <si>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</si>
  <si>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</si>
  <si>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</si>
  <si>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</si>
  <si>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</si>
  <si>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</si>
  <si>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</si>
  <si>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</si>
  <si>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</si>
  <si>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</si>
  <si>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</si>
  <si>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</si>
  <si>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</si>
  <si>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</si>
  <si>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</si>
  <si>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</si>
  <si>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</si>
  <si>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</si>
  <si>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</si>
  <si>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</si>
  <si>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</si>
  <si>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</si>
  <si>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</si>
  <si>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</si>
  <si>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</si>
  <si>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</si>
  <si>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</si>
  <si>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</si>
  <si>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</si>
  <si>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</si>
  <si>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</si>
  <si>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</si>
  <si>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</si>
  <si>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</si>
  <si>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</si>
  <si>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</si>
  <si>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</si>
  <si>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</si>
  <si>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</si>
  <si>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</si>
  <si>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</si>
  <si>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</si>
  <si>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</si>
  <si>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</si>
  <si>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</si>
  <si>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</si>
  <si>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</si>
  <si>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</si>
  <si>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</si>
  <si>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</si>
  <si>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</si>
  <si>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</si>
  <si>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</si>
  <si>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</si>
  <si>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</si>
  <si>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</si>
  <si>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</si>
  <si>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</si>
  <si>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</si>
  <si>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</si>
  <si>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</si>
  <si>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</si>
  <si>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</si>
  <si>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</si>
  <si>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</si>
  <si>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</si>
  <si>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</si>
  <si>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</si>
  <si>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</si>
  <si>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</si>
  <si>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</si>
  <si>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</si>
  <si>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</si>
  <si>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</si>
  <si>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</si>
  <si>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</si>
  <si>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</si>
  <si>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</si>
  <si>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</si>
  <si>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</si>
  <si>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</si>
  <si>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</si>
  <si>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</si>
  <si>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</si>
  <si>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</si>
  <si>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</si>
  <si>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</si>
  <si>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</si>
  <si>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</si>
  <si>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</si>
  <si>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</si>
  <si>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</si>
  <si>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</si>
  <si>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</si>
  <si>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</si>
  <si>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</si>
  <si>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</si>
  <si>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</si>
  <si>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</si>
  <si>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</si>
  <si>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</si>
  <si>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</si>
  <si>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</si>
  <si>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</si>
  <si>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</si>
  <si>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</si>
  <si>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</si>
  <si>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</si>
  <si>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</si>
  <si>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</si>
  <si>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</si>
  <si>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</si>
  <si>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</si>
  <si>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</si>
  <si>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</si>
  <si>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</si>
  <si>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</si>
  <si>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</si>
  <si>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</si>
  <si>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</si>
  <si>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</si>
  <si>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</si>
  <si>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</si>
  <si>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</si>
  <si>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</si>
  <si>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</si>
  <si>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</si>
  <si>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</si>
  <si>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</si>
  <si>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</si>
  <si>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</si>
  <si>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</si>
  <si>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</si>
  <si>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</si>
  <si>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</si>
  <si>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</si>
  <si>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</si>
  <si>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</si>
  <si>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</si>
  <si>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</si>
  <si>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</si>
  <si>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</si>
  <si>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</si>
  <si>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</si>
  <si>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</si>
  <si>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</si>
  <si>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</si>
  <si>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</si>
  <si>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</si>
  <si>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</si>
  <si>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</si>
  <si>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</si>
  <si>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</si>
  <si>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</si>
  <si>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</si>
  <si>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</si>
  <si>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</si>
  <si>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</si>
  <si>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</si>
  <si>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</si>
  <si>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</si>
  <si>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</si>
  <si>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</si>
  <si>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</si>
  <si>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</si>
  <si>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</si>
  <si>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</si>
  <si>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</si>
  <si>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</si>
  <si>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</si>
  <si>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</si>
  <si>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</si>
  <si>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</si>
  <si>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</si>
  <si>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</si>
  <si>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</si>
  <si>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</si>
  <si>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</si>
  <si>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</si>
  <si>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</si>
  <si>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</si>
  <si>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</si>
  <si>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</si>
  <si>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</si>
  <si>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</si>
  <si>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</si>
  <si>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</si>
  <si>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</si>
  <si>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</si>
  <si>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</si>
  <si>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</si>
  <si>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</si>
  <si>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</si>
  <si>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</si>
  <si>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</si>
  <si>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</si>
  <si>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</si>
  <si>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</si>
  <si>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</si>
  <si>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</si>
  <si>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</si>
  <si>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</si>
  <si>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</si>
  <si>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</si>
  <si>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</si>
  <si>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</si>
  <si>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</si>
  <si>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</si>
  <si>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</si>
  <si>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</si>
  <si>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</si>
  <si>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</si>
  <si>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</si>
  <si>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</si>
  <si>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</si>
  <si>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</si>
  <si>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</si>
  <si>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</si>
  <si>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</si>
  <si>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</si>
  <si>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</si>
  <si>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</si>
  <si>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</si>
  <si>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</si>
  <si>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</si>
  <si>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</si>
  <si>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</si>
  <si>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</si>
  <si>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</si>
  <si>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</si>
  <si>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</si>
  <si>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</si>
  <si>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</si>
  <si>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</si>
  <si>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</si>
  <si>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</si>
  <si>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</si>
  <si>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</si>
  <si>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</si>
  <si>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</si>
  <si>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</si>
  <si>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</si>
  <si>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</si>
  <si>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</si>
  <si>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</si>
  <si>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</si>
  <si>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</si>
  <si>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</si>
  <si>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</si>
  <si>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</si>
  <si>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</si>
  <si>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</si>
  <si>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</si>
  <si>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</si>
  <si>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</si>
  <si>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</si>
  <si>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</si>
  <si>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</si>
  <si>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</si>
  <si>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</si>
  <si>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</si>
  <si>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</si>
  <si>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</si>
  <si>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</si>
  <si>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</si>
  <si>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</si>
  <si>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</si>
  <si>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</si>
  <si>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</si>
  <si>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</si>
  <si>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</si>
  <si>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</si>
  <si>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</si>
  <si>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</si>
  <si>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</si>
  <si>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</si>
  <si>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</si>
  <si>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</si>
  <si>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</si>
  <si>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</si>
  <si>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</si>
  <si>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</si>
  <si>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</si>
  <si>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</si>
  <si>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</si>
  <si>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</si>
  <si>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</si>
  <si>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</si>
  <si>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</si>
  <si>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</si>
  <si>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</si>
  <si>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</si>
  <si>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</si>
  <si>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</si>
  <si>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</si>
  <si>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</si>
  <si>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</si>
  <si>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</si>
  <si>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</si>
  <si>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</si>
  <si>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</si>
  <si>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</si>
  <si>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</si>
  <si>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</si>
  <si>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</si>
  <si>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</si>
  <si>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</si>
  <si>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</si>
  <si>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</si>
  <si>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</si>
  <si>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</si>
  <si>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</si>
  <si>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</si>
  <si>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</si>
  <si>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</si>
  <si>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</si>
  <si>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</si>
  <si>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</si>
  <si>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</si>
  <si>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</si>
  <si>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</si>
  <si>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</si>
  <si>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</si>
  <si>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</si>
  <si>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</si>
  <si>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</si>
  <si>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</si>
  <si>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</si>
  <si>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</si>
  <si>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</si>
  <si>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</si>
  <si>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</si>
  <si>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</si>
  <si>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</si>
  <si>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</si>
  <si>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</si>
  <si>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</si>
  <si>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</si>
  <si>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</si>
  <si>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</si>
  <si>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</si>
  <si>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</si>
  <si>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</si>
  <si>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</si>
  <si>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</si>
  <si>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</si>
  <si>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</si>
  <si>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</si>
  <si>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</si>
  <si>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</si>
  <si>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</si>
  <si>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</si>
  <si>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</si>
  <si>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</si>
  <si>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</si>
  <si>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</si>
  <si>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</si>
  <si>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</si>
  <si>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</si>
  <si>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</si>
  <si>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</si>
  <si>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</si>
  <si>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</si>
  <si>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</si>
  <si>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</si>
  <si>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</si>
  <si>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</si>
  <si>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</si>
  <si>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</si>
  <si>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</si>
  <si>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</si>
  <si>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</si>
  <si>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</si>
  <si>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</si>
  <si>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</si>
  <si>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</si>
  <si>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</si>
  <si>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</si>
  <si>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</si>
  <si>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</si>
  <si>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</si>
  <si>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</si>
  <si>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</si>
  <si>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</si>
  <si>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</si>
  <si>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</si>
  <si>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</si>
  <si>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</si>
  <si>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</si>
  <si>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</si>
  <si>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</si>
  <si>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</si>
  <si>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</si>
  <si>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</si>
  <si>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</si>
  <si>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</si>
  <si>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</si>
  <si>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</si>
  <si>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</si>
  <si>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</si>
  <si>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</si>
  <si>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</si>
  <si>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</si>
  <si>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</si>
  <si>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</si>
  <si>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</si>
  <si>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</si>
  <si>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</si>
  <si>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</si>
  <si>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</si>
  <si>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</si>
  <si>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</si>
  <si>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</si>
  <si>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</si>
  <si>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</si>
  <si>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</si>
  <si>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</si>
  <si>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</si>
  <si>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</si>
  <si>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</si>
  <si>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</si>
  <si>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</si>
  <si>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</si>
  <si>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</si>
  <si>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</si>
  <si>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</si>
  <si>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</si>
  <si>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</si>
  <si>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</si>
  <si>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</si>
  <si>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</si>
  <si>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</si>
  <si>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</si>
  <si>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</si>
  <si>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</si>
  <si>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</si>
  <si>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</si>
  <si>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</si>
  <si>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</si>
  <si>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</si>
  <si>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</si>
  <si>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</si>
  <si>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</si>
  <si>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</si>
  <si>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</si>
  <si>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</si>
  <si>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</si>
  <si>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</si>
  <si>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</si>
  <si>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</si>
  <si>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</si>
  <si>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</si>
  <si>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</si>
  <si>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</si>
  <si>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</si>
  <si>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</si>
  <si>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</si>
  <si>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</si>
  <si>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</si>
  <si>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</si>
  <si>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</si>
  <si>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</si>
  <si>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</si>
  <si>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</si>
  <si>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</si>
  <si>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</si>
  <si>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</si>
  <si>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</si>
  <si>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</si>
  <si>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</si>
  <si>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</si>
  <si>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</si>
  <si>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</si>
  <si>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</si>
  <si>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</si>
  <si>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</si>
  <si>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</si>
  <si>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</si>
  <si>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</si>
  <si>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</si>
  <si>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</si>
  <si>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</si>
  <si>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</si>
  <si>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</si>
  <si>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</si>
  <si>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</si>
  <si>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</si>
  <si>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</si>
  <si>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</si>
  <si>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</si>
  <si>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</si>
  <si>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</si>
  <si>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</si>
  <si>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</si>
  <si>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</si>
  <si>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</si>
  <si>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</si>
  <si>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</si>
  <si>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</si>
  <si>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</si>
  <si>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</si>
  <si>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</si>
  <si>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</si>
  <si>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</si>
  <si>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</si>
  <si>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</si>
  <si>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</si>
  <si>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</si>
  <si>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</si>
  <si>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</si>
  <si>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</si>
  <si>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</si>
  <si>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</si>
  <si>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</si>
  <si>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</si>
  <si>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</si>
  <si>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</si>
  <si>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</si>
  <si>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</si>
  <si>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</si>
  <si>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</si>
  <si>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</si>
  <si>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</si>
  <si>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</si>
  <si>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</si>
  <si>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</si>
  <si>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</si>
  <si>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</si>
  <si>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</si>
  <si>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</si>
  <si>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</si>
  <si>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</si>
  <si>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</si>
  <si>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</si>
  <si>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</si>
  <si>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</si>
  <si>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</si>
  <si>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</si>
  <si>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</si>
  <si>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</si>
  <si>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</si>
  <si>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</si>
  <si>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</si>
  <si>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</si>
  <si>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</si>
  <si>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</si>
  <si>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</si>
  <si>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</si>
  <si>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</si>
  <si>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</si>
  <si>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</si>
  <si>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</si>
  <si>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</si>
  <si>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</si>
  <si>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</si>
  <si>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</si>
  <si>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</si>
  <si>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</si>
  <si>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</si>
  <si>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</si>
  <si>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</si>
  <si>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</si>
  <si>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</si>
  <si>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</si>
  <si>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</si>
  <si>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</si>
  <si>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</si>
  <si>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</si>
  <si>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</si>
  <si>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</si>
  <si>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</si>
  <si>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</si>
  <si>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</si>
  <si>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</si>
  <si>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</si>
  <si>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</si>
  <si>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</si>
  <si>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</si>
  <si>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</si>
  <si>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</si>
  <si>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</si>
  <si>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</si>
  <si>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</si>
  <si>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</si>
  <si>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</si>
  <si>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</si>
  <si>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</si>
  <si>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</si>
  <si>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</si>
  <si>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</si>
  <si>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</si>
  <si>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</si>
  <si>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</si>
  <si>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</si>
  <si>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</si>
  <si>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</si>
  <si>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</si>
  <si>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</si>
  <si>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</si>
  <si>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</si>
  <si>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</si>
  <si>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</si>
  <si>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</si>
  <si>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</si>
  <si>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</si>
  <si>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</si>
  <si>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</si>
  <si>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</si>
  <si>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</si>
  <si>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</si>
  <si>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</si>
  <si>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</si>
  <si>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</si>
  <si>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</si>
  <si>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</si>
  <si>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</si>
  <si>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</si>
  <si>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</si>
  <si>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</si>
  <si>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</si>
  <si>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</si>
  <si>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</si>
  <si>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</si>
  <si>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</si>
  <si>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</si>
  <si>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</si>
  <si>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</si>
  <si>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</si>
  <si>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</si>
  <si>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</si>
  <si>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</si>
  <si>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</si>
  <si>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</si>
  <si>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</si>
  <si>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</si>
  <si>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</si>
  <si>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</si>
  <si>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</si>
  <si>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</si>
  <si>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</si>
  <si>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</si>
  <si>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</si>
  <si>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</si>
  <si>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</si>
  <si>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</si>
  <si>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</si>
  <si>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</si>
  <si>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</si>
  <si>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</si>
  <si>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</si>
  <si>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</si>
  <si>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</si>
  <si>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</si>
  <si>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</si>
  <si>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</si>
  <si>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</si>
  <si>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</si>
  <si>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</si>
  <si>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</si>
  <si>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</si>
  <si>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</si>
  <si>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</si>
  <si>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</si>
  <si>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</si>
  <si>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</si>
  <si>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</si>
  <si>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</si>
  <si>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</si>
  <si>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</si>
  <si>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</si>
  <si>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</si>
  <si>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</si>
  <si>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</si>
  <si>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</si>
  <si>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</si>
  <si>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</si>
  <si>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</si>
  <si>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</si>
  <si>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</si>
  <si>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</si>
  <si>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</si>
  <si>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</si>
  <si>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</si>
  <si>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</si>
  <si>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</si>
  <si>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</si>
  <si>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</si>
  <si>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</si>
  <si>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</si>
  <si>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</si>
  <si>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</si>
  <si>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</si>
  <si>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</si>
  <si>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</si>
  <si>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</si>
  <si>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</si>
  <si>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</si>
  <si>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</si>
  <si>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</si>
  <si>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</si>
  <si>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</si>
  <si>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</si>
  <si>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</si>
  <si>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</si>
  <si>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</si>
  <si>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</si>
  <si>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</si>
  <si>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</si>
  <si>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</si>
  <si>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</si>
  <si>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</si>
  <si>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</si>
  <si>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</si>
  <si>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</si>
  <si>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</si>
  <si>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</si>
  <si>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</si>
  <si>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</si>
  <si>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</si>
  <si>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</si>
  <si>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</si>
  <si>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</si>
  <si>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</si>
  <si>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</si>
  <si>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</si>
  <si>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</si>
  <si>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</si>
  <si>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</si>
  <si>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</si>
  <si>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</si>
  <si>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</si>
  <si>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</si>
  <si>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</si>
  <si>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</si>
  <si>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</si>
  <si>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</si>
  <si>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</si>
  <si>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</si>
  <si>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</si>
  <si>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</si>
  <si>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</si>
  <si>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</si>
  <si>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</si>
  <si>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</si>
  <si>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</si>
  <si>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</si>
  <si>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</si>
  <si>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</si>
  <si>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</si>
  <si>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</si>
  <si>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</si>
  <si>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</si>
  <si>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</si>
  <si>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</si>
  <si>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</si>
  <si>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</si>
  <si>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</si>
  <si>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</si>
  <si>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</si>
  <si>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</si>
  <si>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</si>
  <si>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</si>
  <si>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</si>
  <si>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</si>
  <si>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</si>
  <si>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</si>
  <si>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</si>
  <si>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</si>
  <si>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</si>
  <si>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</si>
  <si>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</si>
  <si>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</si>
  <si>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</si>
  <si>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</si>
  <si>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</si>
  <si>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</si>
  <si>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</si>
  <si>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</si>
  <si>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</si>
  <si>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</si>
  <si>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</si>
  <si>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</si>
  <si>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</si>
  <si>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</si>
  <si>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</si>
  <si>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</si>
  <si>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</si>
  <si>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</si>
  <si>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</si>
  <si>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</si>
  <si>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</si>
  <si>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</si>
  <si>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</si>
  <si>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</si>
  <si>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</si>
  <si>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</si>
  <si>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</si>
  <si>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</si>
  <si>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</si>
  <si>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</si>
  <si>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</si>
  <si>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</si>
  <si>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</si>
  <si>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</si>
  <si>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</si>
  <si>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</si>
  <si>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</si>
  <si>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</si>
  <si>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</si>
  <si>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</si>
  <si>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</si>
  <si>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</si>
  <si>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</si>
  <si>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</si>
  <si>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</si>
  <si>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</si>
  <si>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</si>
  <si>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</si>
  <si>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</si>
  <si>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</si>
  <si>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</si>
  <si>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</si>
  <si>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</si>
  <si>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</si>
  <si>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</si>
  <si>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</si>
  <si>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</si>
  <si>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</si>
  <si>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</si>
  <si>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</si>
  <si>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</si>
  <si>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</si>
  <si>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</si>
  <si>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</si>
  <si>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</si>
  <si>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</si>
  <si>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</si>
  <si>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</si>
  <si>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</si>
  <si>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</si>
  <si>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</si>
  <si>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</si>
  <si>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</si>
  <si>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</si>
  <si>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</si>
  <si>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</si>
  <si>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</si>
  <si>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</si>
  <si>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</si>
  <si>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</si>
  <si>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</si>
  <si>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</si>
  <si>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</si>
  <si>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</si>
  <si>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</si>
  <si>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</si>
  <si>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</si>
  <si>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</si>
  <si>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</si>
  <si>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</si>
  <si>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</si>
  <si>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</si>
  <si>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</si>
  <si>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</si>
  <si>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</si>
  <si>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</si>
  <si>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</si>
  <si>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</si>
  <si>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</si>
  <si>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</si>
  <si>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</si>
  <si>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</si>
  <si>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</si>
  <si>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</si>
  <si>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</si>
  <si>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</si>
  <si>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</si>
  <si>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</si>
  <si>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</si>
  <si>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</si>
  <si>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</si>
  <si>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</si>
  <si>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</si>
  <si>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</si>
  <si>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</si>
  <si>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</si>
  <si>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</si>
  <si>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</si>
  <si>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</si>
  <si>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</si>
  <si>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</si>
  <si>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</si>
  <si>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</si>
  <si>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</si>
  <si>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</si>
  <si>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</si>
  <si>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</si>
  <si>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</si>
  <si>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</si>
  <si>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</si>
  <si>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</si>
  <si>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</si>
  <si>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</si>
  <si>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</si>
  <si>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</si>
  <si>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</si>
  <si>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</si>
  <si>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</si>
  <si>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</si>
  <si>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</si>
  <si>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</si>
  <si>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</si>
  <si>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</si>
  <si>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</si>
  <si>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</si>
  <si>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</si>
  <si>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</si>
  <si>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</si>
  <si>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</si>
  <si>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</si>
  <si>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</si>
  <si>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</si>
  <si>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</si>
  <si>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</si>
  <si>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</si>
  <si>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</si>
  <si>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</si>
  <si>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</si>
  <si>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</si>
  <si>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</si>
  <si>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</si>
  <si>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</si>
  <si>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</si>
  <si>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</si>
  <si>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</si>
  <si>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</si>
  <si>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</si>
  <si>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</si>
  <si>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</si>
  <si>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</si>
  <si>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</si>
  <si>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</si>
  <si>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</si>
  <si>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</si>
  <si>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</si>
  <si>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</si>
  <si>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</si>
  <si>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</si>
  <si>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</si>
  <si>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</si>
  <si>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</si>
  <si>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</si>
  <si>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</si>
  <si>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</si>
  <si>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</si>
  <si>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</si>
  <si>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</si>
  <si>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</si>
  <si>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</si>
  <si>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</si>
  <si>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</si>
  <si>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</si>
  <si>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</si>
  <si>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</si>
  <si>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</si>
  <si>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</si>
  <si>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</si>
  <si>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</si>
  <si>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</si>
  <si>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</si>
  <si>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</si>
  <si>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</si>
  <si>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</si>
  <si>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</si>
  <si>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</si>
  <si>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</si>
  <si>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</si>
  <si>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</si>
  <si>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</si>
  <si>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</si>
  <si>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</si>
  <si>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</si>
  <si>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</si>
  <si>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</si>
  <si>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</si>
  <si>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</si>
  <si>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</si>
  <si>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</si>
  <si>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</si>
  <si>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</si>
  <si>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</si>
  <si>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</si>
  <si>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</si>
  <si>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</si>
  <si>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</si>
  <si>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</si>
  <si>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</si>
  <si>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</si>
  <si>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</si>
  <si>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</si>
  <si>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</si>
  <si>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</si>
  <si>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</si>
  <si>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</si>
  <si>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</si>
  <si>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</si>
  <si>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</si>
  <si>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</si>
  <si>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</si>
  <si>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</si>
  <si>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</si>
  <si>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</si>
  <si>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</si>
  <si>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</si>
  <si>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</si>
  <si>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</si>
  <si>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</si>
  <si>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</si>
  <si>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</si>
  <si>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</si>
  <si>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</si>
  <si>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</si>
  <si>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</si>
  <si>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</si>
  <si>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</si>
  <si>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</si>
  <si>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</si>
  <si>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</si>
  <si>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</si>
  <si>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</si>
  <si>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</si>
  <si>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</si>
  <si>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</si>
  <si>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</si>
  <si>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</si>
  <si>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</si>
  <si>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</si>
  <si>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</si>
  <si>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</si>
  <si>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</si>
  <si>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</si>
  <si>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</si>
  <si>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</si>
  <si>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</si>
  <si>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</si>
  <si>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</si>
  <si>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</si>
  <si>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</si>
  <si>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</si>
  <si>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</si>
  <si>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</si>
  <si>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</si>
  <si>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</si>
  <si>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</si>
  <si>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</si>
  <si>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</si>
  <si>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</si>
  <si>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</si>
  <si>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</si>
  <si>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</si>
  <si>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</si>
  <si>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</si>
  <si>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</si>
  <si>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</si>
  <si>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</si>
  <si>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</si>
  <si>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</si>
  <si>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</si>
  <si>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</si>
  <si>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</si>
  <si>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</si>
  <si>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</si>
  <si>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</si>
  <si>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</si>
  <si>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</si>
  <si>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</si>
  <si>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</si>
  <si>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</si>
  <si>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</si>
  <si>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</si>
  <si>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</si>
  <si>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</si>
  <si>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</si>
  <si>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</si>
  <si>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</si>
  <si>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</si>
  <si>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</si>
  <si>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</si>
  <si>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</si>
  <si>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</si>
  <si>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</si>
  <si>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</si>
  <si>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</si>
  <si>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</si>
  <si>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</si>
  <si>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</si>
  <si>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</si>
  <si>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</si>
  <si>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</si>
  <si>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</si>
  <si>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</si>
  <si>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</si>
  <si>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</si>
  <si>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</si>
  <si>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</si>
  <si>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</si>
  <si>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</si>
  <si>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</si>
  <si>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</si>
  <si>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</si>
  <si>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</si>
  <si>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</si>
  <si>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</si>
  <si>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</si>
  <si>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</si>
  <si>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</si>
  <si>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</si>
  <si>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</si>
  <si>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</si>
  <si>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</si>
  <si>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</si>
  <si>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</si>
  <si>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</si>
  <si>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</si>
  <si>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</si>
  <si>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</si>
  <si>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</si>
  <si>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</si>
  <si>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</si>
  <si>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</si>
  <si>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</si>
  <si>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</si>
  <si>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</si>
  <si>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</si>
  <si>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</si>
  <si>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</si>
  <si>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</si>
  <si>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</si>
  <si>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</si>
  <si>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</si>
  <si>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</si>
  <si>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</si>
  <si>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</si>
  <si>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</si>
  <si>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</si>
  <si>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</si>
  <si>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</si>
  <si>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</si>
  <si>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</si>
  <si>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</si>
  <si>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</si>
  <si>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</si>
  <si>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</si>
  <si>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</si>
  <si>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</si>
  <si>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</si>
  <si>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</si>
  <si>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</si>
  <si>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</si>
  <si>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</si>
  <si>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</si>
  <si>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</si>
  <si>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</si>
  <si>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</si>
  <si>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</si>
  <si>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</si>
  <si>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</si>
  <si>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</si>
  <si>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</si>
  <si>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</si>
  <si>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</si>
  <si>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</si>
  <si>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</si>
  <si>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</si>
  <si>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</si>
  <si>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</si>
  <si>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</si>
  <si>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</si>
  <si>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</si>
  <si>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</si>
  <si>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</si>
  <si>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</si>
  <si>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</si>
  <si>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</si>
  <si>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</si>
  <si>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</si>
  <si>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</si>
  <si>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</si>
  <si>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</si>
  <si>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</si>
  <si>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</si>
  <si>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</si>
  <si>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</si>
  <si>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</si>
  <si>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</si>
  <si>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</si>
  <si>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</si>
  <si>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</si>
  <si>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</si>
  <si>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</si>
  <si>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</si>
  <si>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</si>
  <si>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</si>
  <si>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</si>
  <si>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</si>
  <si>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</si>
  <si>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</si>
  <si>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</si>
  <si>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</si>
  <si>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</si>
  <si>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</si>
  <si>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</si>
  <si>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</si>
  <si>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</si>
  <si>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</si>
  <si>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</si>
  <si>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</si>
  <si>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</si>
  <si>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</si>
  <si>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</si>
  <si>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</si>
  <si>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</si>
  <si>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</si>
  <si>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</si>
  <si>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</si>
  <si>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</si>
  <si>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</si>
  <si>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</si>
  <si>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</si>
  <si>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</si>
  <si>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</si>
  <si>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</si>
  <si>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</si>
  <si>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</si>
  <si>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</si>
  <si>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</si>
  <si>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</si>
  <si>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</si>
  <si>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</si>
  <si>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</si>
  <si>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</si>
  <si>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</si>
  <si>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</si>
  <si>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</si>
  <si>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</si>
  <si>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</si>
  <si>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</si>
  <si>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</si>
  <si>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</si>
  <si>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</si>
  <si>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</si>
  <si>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</si>
  <si>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</si>
  <si>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</si>
  <si>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</si>
  <si>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</si>
  <si>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</si>
  <si>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</si>
  <si>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</si>
  <si>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</si>
  <si>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</si>
  <si>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</si>
  <si>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</si>
  <si>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</si>
  <si>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</si>
  <si>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</si>
  <si>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</si>
  <si>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</si>
  <si>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</si>
  <si>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</si>
  <si>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</si>
  <si>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</si>
  <si>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</si>
  <si>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</si>
  <si>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</si>
  <si>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</si>
  <si>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</si>
  <si>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</si>
  <si>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</si>
  <si>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</si>
  <si>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</si>
  <si>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</si>
  <si>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</si>
  <si>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</si>
  <si>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</si>
  <si>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</si>
  <si>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</si>
  <si>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</si>
  <si>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</si>
  <si>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</si>
  <si>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</si>
  <si>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</si>
  <si>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</si>
  <si>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</si>
  <si>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</si>
  <si>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</si>
  <si>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</si>
  <si>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</si>
  <si>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</si>
  <si>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</si>
  <si>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</si>
  <si>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</si>
  <si>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</si>
  <si>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</si>
  <si>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</si>
  <si>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</si>
  <si>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</si>
  <si>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</si>
  <si>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</si>
  <si>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</si>
  <si>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</si>
  <si>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</si>
  <si>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</si>
  <si>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</si>
  <si>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</si>
  <si>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</si>
  <si>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</si>
  <si>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</si>
  <si>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</si>
  <si>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</si>
  <si>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</si>
  <si>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</si>
  <si>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</si>
  <si>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</si>
  <si>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</si>
  <si>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</si>
  <si>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</si>
  <si>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</si>
  <si>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</si>
  <si>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</si>
  <si>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</si>
  <si>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</si>
  <si>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</si>
  <si>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</si>
  <si>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</si>
  <si>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</si>
  <si>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</si>
  <si>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</si>
  <si>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</si>
  <si>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</si>
  <si>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</si>
  <si>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</si>
  <si>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</si>
  <si>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</si>
  <si>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</si>
  <si>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</si>
  <si>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</si>
  <si>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</si>
  <si>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</si>
  <si>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</si>
  <si>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</si>
  <si>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</si>
  <si>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</si>
  <si>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</si>
  <si>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</si>
  <si>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</si>
  <si>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</si>
  <si>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</si>
  <si>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</si>
  <si>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</si>
  <si>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</si>
  <si>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</si>
  <si>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</si>
  <si>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</si>
  <si>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</si>
  <si>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</si>
  <si>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</si>
  <si>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</si>
  <si>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</si>
  <si>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</si>
  <si>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</si>
  <si>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</si>
  <si>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</si>
  <si>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</si>
  <si>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</si>
  <si>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</si>
  <si>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</si>
  <si>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</si>
  <si>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</si>
  <si>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</si>
  <si>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</si>
  <si>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</si>
  <si>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</si>
  <si>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</si>
  <si>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</si>
  <si>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</si>
  <si>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</si>
  <si>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</si>
  <si>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</si>
  <si>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</si>
  <si>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</si>
  <si>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</si>
  <si>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</si>
  <si>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</si>
  <si>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</si>
  <si>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</si>
  <si>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</si>
  <si>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</si>
  <si>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</si>
  <si>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</si>
  <si>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</si>
  <si>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</si>
  <si>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</si>
  <si>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</si>
  <si>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</si>
  <si>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</si>
  <si>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</si>
  <si>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</si>
  <si>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</si>
  <si>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</si>
  <si>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</si>
  <si>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</si>
  <si>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</si>
  <si>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</si>
  <si>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</si>
  <si>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</si>
  <si>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</si>
  <si>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</si>
  <si>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</si>
  <si>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</si>
  <si>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</si>
  <si>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</si>
  <si>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</si>
  <si>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</si>
  <si>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</si>
  <si>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</si>
  <si>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</si>
  <si>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</si>
  <si>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</si>
  <si>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</si>
  <si>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</si>
  <si>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</si>
  <si>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</si>
  <si>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</si>
  <si>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</si>
  <si>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</si>
  <si>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</si>
  <si>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</si>
  <si>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</si>
  <si>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</si>
  <si>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</si>
  <si>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</si>
  <si>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</si>
  <si>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</si>
  <si>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</si>
  <si>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</si>
  <si>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</si>
  <si>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</si>
  <si>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</si>
  <si>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</si>
  <si>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</si>
  <si>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</si>
  <si>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</si>
  <si>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</si>
  <si>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</si>
  <si>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</si>
  <si>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</si>
  <si>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</si>
  <si>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</si>
  <si>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</si>
  <si>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</si>
  <si>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</si>
  <si>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</si>
  <si>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</si>
  <si>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</si>
  <si>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</si>
  <si>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</si>
  <si>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</si>
  <si>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</si>
  <si>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</si>
  <si>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</si>
  <si>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</si>
  <si>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</si>
  <si>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</si>
  <si>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</si>
  <si>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</si>
  <si>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</si>
  <si>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</si>
  <si>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</si>
  <si>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</si>
  <si>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</si>
  <si>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</si>
  <si>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</si>
  <si>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</si>
  <si>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</si>
  <si>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</si>
  <si>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</si>
  <si>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</si>
  <si>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</si>
  <si>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</si>
  <si>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</si>
  <si>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</si>
  <si>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</si>
  <si>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</si>
  <si>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</si>
  <si>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</si>
  <si>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</si>
  <si>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</si>
  <si>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</si>
  <si>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</si>
  <si>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</si>
  <si>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</si>
  <si>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</si>
  <si>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</si>
  <si>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</si>
  <si>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</si>
  <si>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</si>
  <si>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</si>
  <si>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</si>
  <si>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</si>
  <si>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</si>
  <si>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</si>
  <si>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</si>
  <si>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</si>
  <si>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</si>
  <si>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</si>
  <si>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</si>
  <si>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</si>
  <si>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</si>
  <si>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</si>
  <si>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</si>
  <si>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</si>
  <si>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</si>
  <si>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</si>
  <si>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</si>
  <si>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</si>
  <si>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</si>
  <si>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</si>
  <si>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</si>
  <si>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</si>
  <si>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</si>
  <si>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</si>
  <si>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</si>
  <si>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</si>
  <si>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</si>
  <si>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</si>
  <si>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</si>
  <si>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</si>
  <si>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</si>
  <si>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</si>
  <si>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</si>
  <si>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</si>
  <si>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</si>
  <si>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</si>
  <si>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</si>
  <si>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</si>
  <si>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</si>
  <si>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</si>
  <si>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</si>
  <si>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</si>
  <si>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</si>
  <si>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</si>
  <si>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</si>
  <si>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</si>
  <si>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</si>
  <si>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</si>
  <si>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</si>
  <si>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</si>
  <si>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</si>
  <si>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</si>
  <si>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</si>
  <si>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</si>
  <si>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</si>
  <si>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</si>
  <si>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</si>
  <si>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</si>
  <si>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</si>
  <si>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</si>
  <si>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</si>
  <si>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</si>
  <si>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</si>
  <si>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</si>
  <si>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</si>
  <si>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</si>
  <si>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</si>
  <si>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</si>
  <si>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</si>
  <si>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</si>
  <si>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</si>
  <si>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</si>
  <si>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</si>
  <si>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</si>
  <si>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</si>
  <si>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</si>
  <si>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</si>
  <si>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</si>
  <si>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</si>
  <si>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</si>
  <si>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</si>
  <si>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</si>
  <si>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</si>
  <si>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</si>
  <si>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</si>
  <si>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</si>
  <si>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</si>
  <si>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</si>
  <si>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</si>
  <si>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</si>
  <si>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</si>
  <si>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</si>
  <si>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</si>
  <si>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</si>
  <si>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</si>
  <si>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</si>
  <si>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</si>
  <si>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</si>
  <si>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</si>
  <si>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</si>
  <si>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</si>
  <si>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</si>
  <si>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</si>
  <si>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</si>
  <si>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</si>
  <si>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</si>
  <si>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</si>
  <si>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</si>
  <si>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</si>
  <si>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</si>
  <si>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</si>
  <si>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</si>
  <si>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</si>
  <si>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</si>
  <si>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</si>
  <si>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</si>
  <si>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</si>
  <si>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</si>
  <si>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</si>
  <si>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</si>
  <si>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</si>
  <si>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</si>
  <si>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</si>
  <si>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</si>
  <si>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</si>
  <si>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</si>
  <si>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</si>
  <si>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</si>
  <si>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</si>
  <si>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</si>
  <si>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</si>
  <si>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</si>
  <si>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</si>
  <si>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</si>
  <si>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</si>
  <si>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</si>
  <si>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</si>
  <si>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</si>
  <si>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</si>
  <si>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</si>
  <si>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</si>
  <si>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</si>
  <si>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</si>
  <si>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</si>
  <si>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</si>
  <si>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</si>
  <si>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</si>
  <si>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</si>
  <si>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</si>
  <si>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</si>
  <si>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</si>
  <si>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</si>
  <si>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</si>
  <si>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</si>
  <si>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</si>
  <si>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</si>
  <si>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</si>
  <si>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</si>
  <si>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</si>
  <si>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</si>
  <si>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</si>
  <si>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</si>
  <si>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</si>
  <si>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</si>
  <si>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</si>
  <si>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</si>
  <si>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</si>
  <si>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</si>
  <si>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</si>
  <si>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</si>
  <si>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</si>
  <si>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</si>
  <si>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</si>
  <si>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</si>
  <si>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</si>
  <si>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</si>
  <si>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</si>
  <si>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</si>
  <si>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</si>
  <si>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</si>
  <si>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</si>
  <si>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</si>
  <si>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</si>
  <si>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</si>
  <si>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</si>
  <si>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</si>
  <si>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</si>
  <si>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</si>
  <si>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</si>
  <si>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</si>
  <si>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</si>
  <si>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</si>
  <si>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</si>
  <si>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</si>
  <si>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</si>
  <si>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</si>
  <si>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</si>
  <si>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</si>
  <si>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</si>
  <si>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</si>
  <si>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</si>
  <si>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</si>
  <si>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</si>
  <si>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</si>
  <si>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</si>
  <si>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</si>
  <si>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</si>
  <si>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</si>
  <si>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</si>
  <si>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</si>
  <si>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</si>
  <si>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</si>
  <si>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</si>
  <si>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</si>
  <si>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</si>
  <si>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</si>
  <si>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</si>
  <si>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</si>
  <si>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</si>
  <si>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</si>
  <si>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</si>
  <si>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</si>
  <si>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</si>
  <si>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</si>
  <si>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</si>
  <si>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</si>
  <si>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</si>
  <si>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</si>
  <si>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</si>
  <si>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</si>
  <si>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</si>
  <si>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</si>
  <si>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</si>
  <si>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</si>
  <si>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</si>
  <si>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</si>
  <si>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</si>
  <si>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</si>
  <si>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</si>
  <si>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</si>
  <si>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</si>
  <si>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</si>
  <si>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</si>
  <si>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</si>
  <si>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</si>
  <si>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</si>
  <si>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</si>
  <si>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</si>
  <si>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</si>
  <si>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</si>
  <si>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</si>
  <si>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</si>
  <si>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</si>
  <si>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</si>
  <si>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</si>
  <si>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</si>
  <si>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</si>
  <si>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</si>
  <si>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</si>
  <si>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</si>
  <si>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</si>
  <si>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</si>
  <si>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</si>
  <si>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</si>
  <si>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</si>
  <si>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</si>
  <si>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</si>
  <si>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</si>
  <si>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</si>
  <si>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</si>
  <si>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</si>
  <si>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</si>
  <si>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</si>
  <si>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</si>
  <si>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</si>
  <si>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</si>
  <si>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</si>
  <si>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</si>
  <si>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</si>
  <si>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</si>
  <si>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</si>
  <si>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</si>
  <si>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</si>
  <si>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</si>
  <si>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</si>
  <si>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</si>
  <si>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</si>
  <si>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</si>
  <si>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</si>
  <si>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</si>
  <si>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</si>
  <si>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</si>
  <si>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</si>
  <si>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</si>
  <si>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</si>
  <si>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</si>
  <si>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</si>
  <si>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</si>
  <si>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</si>
  <si>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</si>
  <si>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</si>
  <si>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</si>
  <si>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</si>
  <si>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</si>
  <si>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</si>
  <si>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</si>
  <si>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</si>
  <si>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</si>
  <si>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</si>
  <si>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</si>
  <si>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</si>
  <si>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</si>
  <si>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</si>
  <si>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</si>
  <si>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</si>
  <si>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</si>
  <si>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</si>
  <si>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</si>
  <si>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</si>
  <si>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</si>
  <si>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</si>
  <si>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</si>
  <si>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</si>
  <si>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</si>
  <si>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</si>
  <si>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</si>
  <si>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</si>
  <si>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</si>
  <si>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</si>
  <si>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</si>
  <si>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</si>
  <si>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</si>
  <si>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</si>
  <si>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</si>
  <si>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</si>
  <si>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</si>
  <si>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</si>
  <si>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</si>
  <si>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</si>
  <si>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</si>
  <si>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</si>
  <si>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</si>
  <si>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</si>
  <si>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</si>
  <si>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</si>
  <si>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</si>
  <si>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</si>
  <si>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</si>
  <si>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</si>
  <si>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</si>
  <si>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</si>
  <si>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</si>
  <si>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</si>
  <si>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</si>
  <si>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</si>
  <si>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</si>
  <si>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</si>
  <si>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</si>
  <si>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</si>
  <si>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</si>
  <si>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</si>
  <si>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</si>
  <si>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</si>
  <si>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</si>
  <si>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</si>
  <si>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</si>
  <si>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</si>
  <si>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</si>
  <si>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</si>
  <si>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</si>
  <si>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</si>
  <si>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</si>
  <si>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</si>
  <si>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</si>
  <si>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</si>
  <si>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</si>
  <si>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</si>
  <si>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</si>
  <si>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</si>
  <si>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</si>
  <si>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</si>
  <si>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</si>
  <si>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</si>
  <si>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</si>
  <si>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</si>
  <si>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</si>
  <si>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</si>
  <si>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</si>
  <si>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</si>
  <si>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</si>
  <si>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</si>
  <si>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</si>
  <si>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</si>
  <si>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</si>
  <si>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</si>
  <si>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</si>
  <si>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</si>
  <si>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</si>
  <si>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</si>
  <si>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</si>
  <si>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</si>
  <si>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</si>
  <si>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</si>
  <si>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</si>
  <si>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</si>
  <si>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</si>
  <si>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</si>
  <si>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</si>
  <si>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</si>
  <si>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</si>
  <si>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</si>
  <si>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</si>
  <si>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</si>
  <si>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</si>
  <si>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</si>
  <si>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</si>
  <si>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</si>
  <si>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</si>
  <si>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</si>
  <si>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</si>
  <si>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</si>
  <si>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</si>
  <si>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</si>
  <si>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</si>
  <si>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</si>
  <si>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</si>
  <si>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</si>
  <si>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</si>
  <si>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</si>
  <si>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</si>
  <si>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</si>
  <si>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</si>
  <si>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</si>
  <si>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</si>
  <si>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</si>
  <si>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</si>
  <si>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</si>
  <si>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</si>
  <si>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</si>
  <si>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</si>
  <si>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</si>
  <si>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</si>
  <si>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</si>
  <si>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</si>
  <si>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</si>
  <si>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</si>
  <si>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</si>
  <si>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</si>
  <si>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</si>
  <si>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</si>
  <si>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</si>
  <si>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</si>
  <si>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</si>
  <si>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</si>
  <si>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</si>
  <si>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</si>
  <si>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</si>
  <si>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</si>
  <si>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</si>
  <si>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</si>
  <si>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</si>
  <si>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</si>
  <si>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</si>
  <si>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</si>
  <si>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</si>
  <si>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</si>
  <si>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</si>
  <si>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</si>
  <si>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</si>
  <si>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</si>
  <si>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</si>
  <si>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</si>
  <si>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</si>
  <si>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</si>
  <si>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</si>
  <si>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</si>
  <si>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</si>
  <si>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</si>
  <si>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</si>
  <si>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</si>
  <si>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</si>
  <si>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</si>
  <si>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</si>
  <si>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</si>
  <si>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</si>
  <si>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</si>
  <si>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</si>
  <si>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</si>
  <si>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</si>
  <si>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</si>
  <si>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</si>
  <si>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</si>
  <si>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</si>
  <si>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</si>
  <si>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</si>
  <si>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</si>
  <si>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</si>
  <si>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</si>
  <si>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</si>
  <si>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</si>
  <si>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</si>
  <si>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</si>
  <si>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</si>
  <si>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</si>
  <si>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</si>
  <si>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</si>
  <si>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</si>
  <si>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</si>
  <si>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</si>
  <si>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</si>
  <si>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</si>
  <si>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</si>
  <si>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</si>
  <si>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</si>
  <si>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</si>
  <si>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</si>
  <si>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</si>
  <si>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</si>
  <si>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</si>
  <si>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</si>
  <si>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</si>
  <si>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</si>
  <si>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</si>
  <si>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</si>
  <si>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</si>
  <si>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</si>
  <si>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</si>
  <si>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</si>
  <si>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</si>
  <si>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</si>
  <si>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</si>
  <si>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</si>
  <si>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</si>
  <si>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</si>
  <si>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</si>
  <si>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</si>
  <si>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</si>
  <si>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</si>
  <si>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</si>
  <si>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</si>
  <si>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</si>
  <si>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</si>
  <si>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</si>
  <si>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</si>
  <si>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</si>
  <si>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</si>
  <si>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</si>
  <si>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</si>
  <si>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</si>
  <si>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</si>
  <si>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</si>
  <si>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</si>
  <si>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</si>
  <si>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</si>
  <si>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</si>
  <si>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</si>
  <si>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</si>
  <si>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</si>
  <si>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</si>
  <si>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</si>
  <si>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</si>
  <si>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</si>
  <si>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</si>
  <si>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</si>
  <si>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</si>
  <si>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</si>
  <si>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</si>
  <si>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</si>
  <si>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</si>
  <si>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</si>
  <si>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</si>
  <si>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</si>
  <si>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</si>
  <si>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</si>
  <si>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</si>
  <si>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</si>
  <si>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</si>
  <si>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</si>
  <si>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</si>
  <si>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</si>
  <si>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</si>
  <si>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</si>
  <si>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</si>
  <si>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</si>
  <si>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</si>
  <si>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</si>
  <si>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</si>
  <si>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</si>
  <si>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</si>
  <si>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</si>
  <si>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</si>
  <si>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</si>
  <si>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</si>
  <si>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</si>
  <si>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</si>
  <si>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</si>
  <si>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</si>
  <si>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</si>
  <si>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</si>
  <si>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</si>
  <si>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</si>
  <si>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</si>
  <si>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</si>
  <si>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</si>
  <si>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</si>
  <si>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</si>
  <si>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</si>
  <si>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</si>
  <si>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</si>
  <si>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</si>
  <si>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</si>
  <si>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</si>
  <si>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</si>
  <si>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</si>
  <si>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</si>
  <si>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</si>
  <si>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</si>
  <si>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</si>
  <si>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</si>
  <si>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</si>
  <si>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</si>
  <si>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</si>
  <si>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</si>
  <si>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</si>
  <si>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</si>
  <si>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</si>
  <si>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</si>
  <si>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</si>
  <si>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</si>
  <si>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</si>
  <si>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</si>
  <si>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</si>
  <si>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</si>
  <si>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</si>
  <si>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</si>
  <si>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</si>
  <si>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</si>
  <si>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</si>
  <si>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</si>
  <si>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</si>
  <si>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</si>
  <si>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</si>
  <si>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</si>
  <si>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</si>
  <si>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</si>
  <si>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</si>
  <si>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</si>
  <si>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</si>
  <si>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</si>
  <si>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</si>
  <si>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</si>
  <si>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</si>
  <si>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</si>
  <si>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</si>
  <si>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</si>
  <si>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</si>
  <si>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</si>
  <si>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</si>
  <si>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</si>
  <si>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</si>
  <si>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</si>
  <si>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</si>
  <si>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</si>
  <si>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</si>
  <si>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</si>
  <si>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</si>
  <si>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</si>
  <si>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</si>
  <si>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</si>
  <si>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</si>
  <si>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</si>
  <si>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</si>
  <si>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</si>
  <si>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</si>
  <si>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</si>
  <si>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</si>
  <si>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</si>
  <si>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</si>
  <si>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</si>
  <si>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</si>
  <si>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</si>
  <si>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</si>
  <si>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</si>
  <si>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</si>
  <si>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</si>
  <si>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</si>
  <si>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</si>
  <si>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</si>
  <si>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</si>
  <si>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</si>
  <si>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</si>
  <si>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</si>
  <si>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</si>
  <si>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</si>
  <si>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</si>
  <si>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</si>
  <si>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</si>
  <si>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</si>
  <si>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</si>
  <si>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</si>
  <si>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</si>
  <si>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</si>
  <si>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</si>
  <si>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</si>
  <si>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</si>
  <si>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</si>
  <si>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</si>
  <si>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</si>
  <si>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</si>
  <si>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</si>
  <si>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</si>
  <si>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</si>
  <si>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</si>
  <si>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</si>
  <si>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</si>
  <si>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</si>
  <si>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</si>
  <si>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</si>
  <si>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</si>
  <si>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</si>
  <si>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</si>
  <si>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</si>
  <si>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</si>
  <si>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</si>
  <si>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</si>
  <si>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</si>
  <si>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</si>
  <si>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</si>
  <si>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</si>
  <si>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</si>
  <si>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</si>
  <si>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</si>
  <si>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</si>
  <si>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</si>
  <si>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</si>
  <si>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</si>
  <si>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</si>
  <si>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</si>
  <si>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</si>
  <si>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</si>
  <si>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</si>
  <si>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</si>
  <si>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</si>
  <si>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</si>
  <si>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</si>
  <si>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</si>
  <si>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</si>
  <si>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</si>
  <si>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</si>
  <si>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</si>
  <si>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</si>
  <si>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</si>
  <si>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</si>
  <si>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</si>
  <si>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</si>
  <si>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</si>
  <si>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</si>
  <si>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</si>
  <si>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</si>
  <si>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</si>
  <si>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</si>
  <si>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</si>
  <si>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</si>
  <si>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</si>
  <si>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</si>
  <si>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</si>
  <si>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</si>
  <si>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</si>
  <si>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</si>
  <si>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</si>
  <si>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</si>
  <si>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</si>
  <si>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</si>
  <si>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</si>
  <si>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</si>
  <si>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</si>
  <si>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</si>
  <si>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</si>
  <si>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</si>
  <si>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</si>
  <si>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</si>
  <si>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</si>
  <si>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</si>
  <si>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</si>
  <si>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</si>
  <si>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</si>
  <si>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</si>
  <si>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</si>
  <si>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</si>
  <si>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</si>
  <si>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</si>
  <si>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</si>
  <si>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</si>
  <si>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</si>
  <si>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</si>
  <si>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</si>
  <si>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</si>
  <si>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</si>
  <si>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</si>
  <si>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</si>
  <si>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</si>
  <si>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</si>
  <si>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</si>
  <si>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</si>
  <si>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</si>
  <si>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</si>
  <si>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</si>
  <si>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</si>
  <si>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</si>
  <si>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</si>
  <si>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</si>
  <si>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</si>
  <si>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</si>
  <si>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</si>
  <si>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</si>
  <si>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</si>
  <si>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</si>
  <si>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</si>
  <si>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</si>
  <si>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</si>
  <si>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</si>
  <si>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</si>
  <si>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</si>
  <si>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</si>
  <si>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</si>
  <si>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</si>
  <si>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</si>
  <si>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</si>
  <si>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</si>
  <si>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</si>
  <si>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</si>
  <si>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</si>
  <si>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</si>
  <si>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</si>
  <si>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</si>
  <si>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</si>
  <si>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</si>
  <si>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</si>
  <si>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</si>
  <si>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</si>
  <si>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</si>
  <si>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</si>
  <si>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</si>
  <si>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</si>
  <si>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</si>
  <si>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</si>
  <si>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</si>
  <si>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</si>
  <si>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</si>
  <si>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</si>
  <si>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</si>
  <si>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</si>
  <si>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</si>
  <si>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</si>
  <si>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</si>
  <si>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</si>
  <si>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</si>
  <si>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</si>
  <si>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</si>
  <si>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</si>
  <si>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</si>
  <si>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</si>
  <si>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</si>
  <si>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</si>
  <si>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</si>
  <si>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</si>
  <si>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</si>
  <si>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</si>
  <si>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</si>
  <si>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</si>
  <si>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</si>
  <si>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</si>
  <si>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</si>
  <si>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</si>
  <si>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</si>
  <si>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</si>
  <si>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</si>
  <si>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</si>
  <si>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</si>
  <si>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</si>
  <si>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</si>
  <si>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</si>
  <si>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</si>
  <si>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</si>
  <si>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</si>
  <si>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</si>
  <si>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</si>
  <si>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</si>
  <si>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</si>
  <si>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</si>
  <si>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</si>
  <si>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</si>
  <si>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</si>
  <si>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</si>
  <si>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</si>
  <si>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</si>
  <si>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</si>
  <si>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</si>
  <si>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</si>
  <si>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</si>
  <si>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</si>
  <si>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</si>
  <si>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</si>
  <si>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</si>
  <si>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</si>
  <si>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</si>
  <si>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</si>
  <si>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</si>
  <si>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</si>
  <si>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</si>
  <si>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</si>
  <si>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</si>
  <si>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</si>
  <si>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</si>
  <si>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</si>
  <si>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</si>
  <si>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</si>
  <si>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</si>
  <si>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</si>
  <si>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</si>
  <si>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</si>
  <si>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</si>
  <si>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</si>
  <si>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</si>
  <si>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</si>
  <si>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</si>
  <si>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</si>
  <si>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</si>
  <si>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</si>
  <si>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</si>
  <si>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</si>
  <si>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</si>
  <si>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</si>
  <si>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</si>
  <si>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</si>
  <si>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</si>
  <si>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</si>
  <si>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</si>
  <si>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</si>
  <si>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</si>
  <si>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</si>
  <si>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</si>
  <si>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</si>
  <si>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</si>
  <si>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</si>
  <si>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</si>
  <si>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</si>
  <si>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</si>
  <si>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</si>
  <si>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</si>
  <si>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</si>
  <si>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</si>
  <si>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</si>
  <si>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</si>
  <si>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</si>
  <si>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</si>
  <si>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</si>
  <si>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</si>
  <si>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</si>
  <si>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</si>
  <si>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</si>
  <si>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</si>
  <si>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</si>
  <si>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</si>
  <si>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</si>
  <si>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</si>
  <si>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</si>
  <si>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</si>
  <si>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</si>
  <si>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</si>
  <si>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</si>
  <si>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</si>
  <si>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</si>
  <si>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</si>
  <si>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</si>
  <si>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</si>
  <si>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</si>
  <si>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</si>
  <si>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</si>
  <si>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</si>
  <si>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</si>
  <si>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</si>
  <si>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</si>
  <si>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</si>
  <si>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</si>
  <si>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</si>
  <si>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</si>
  <si>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</si>
  <si>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</si>
  <si>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</si>
  <si>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</si>
  <si>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</si>
  <si>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</si>
  <si>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</si>
  <si>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</si>
  <si>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</si>
  <si>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</si>
  <si>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</si>
  <si>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</si>
  <si>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</si>
  <si>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</si>
  <si>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</si>
  <si>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</si>
  <si>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</si>
  <si>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</si>
  <si>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</si>
  <si>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</si>
  <si>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</si>
  <si>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</si>
  <si>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</si>
  <si>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</si>
  <si>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</si>
  <si>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</si>
  <si>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</si>
  <si>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</si>
  <si>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</si>
  <si>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</si>
  <si>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</si>
  <si>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</si>
  <si>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</si>
  <si>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</si>
  <si>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</si>
  <si>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</si>
  <si>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</si>
  <si>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</si>
  <si>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</si>
  <si>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</si>
  <si>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</si>
  <si>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</si>
  <si>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</si>
  <si>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</si>
  <si>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</si>
  <si>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</si>
  <si>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</si>
  <si>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</si>
  <si>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</si>
  <si>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</si>
  <si>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</si>
  <si>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</si>
  <si>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</si>
  <si>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</si>
  <si>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</si>
  <si>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</si>
  <si>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</si>
  <si>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</si>
  <si>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</si>
  <si>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</si>
  <si>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</si>
  <si>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</si>
  <si>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</si>
  <si>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</si>
  <si>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</si>
  <si>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</si>
  <si>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</si>
  <si>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</si>
  <si>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</si>
  <si>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</si>
  <si>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</si>
  <si>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</si>
  <si>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</si>
  <si>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</si>
  <si>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</si>
  <si>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</si>
  <si>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</si>
  <si>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</si>
  <si>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</si>
  <si>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</si>
  <si>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</si>
  <si>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</si>
  <si>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</si>
  <si>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</si>
  <si>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</si>
  <si>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</si>
  <si>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</si>
  <si>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</si>
  <si>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</si>
  <si>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</si>
  <si>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</si>
  <si>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</si>
  <si>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</si>
  <si>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</si>
  <si>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</si>
  <si>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</si>
  <si>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</si>
  <si>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</si>
  <si>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</si>
  <si>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</si>
  <si>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</si>
  <si>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</si>
  <si>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</si>
  <si>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</si>
  <si>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</si>
  <si>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</si>
  <si>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</si>
  <si>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</si>
  <si>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</si>
  <si>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</si>
  <si>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</si>
  <si>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</si>
  <si>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</si>
  <si>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</si>
  <si>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</si>
  <si>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</si>
  <si>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</si>
  <si>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</si>
  <si>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</si>
  <si>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</si>
  <si>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</si>
  <si>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</si>
  <si>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</si>
  <si>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</si>
  <si>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</si>
  <si>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</si>
  <si>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</si>
  <si>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</si>
  <si>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</si>
  <si>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</si>
  <si>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</si>
  <si>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</si>
  <si>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</si>
  <si>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</si>
  <si>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</si>
  <si>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</si>
  <si>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</si>
  <si>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</si>
  <si>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</si>
  <si>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</si>
  <si>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</si>
  <si>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</si>
  <si>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</si>
  <si>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</si>
  <si>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</si>
  <si>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</si>
  <si>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</si>
  <si>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</si>
  <si>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</si>
  <si>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</si>
  <si>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</si>
  <si>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</si>
  <si>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</si>
  <si>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</si>
  <si>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</si>
  <si>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</si>
  <si>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</si>
  <si>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</si>
  <si>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</si>
  <si>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</si>
  <si>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</si>
  <si>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</si>
  <si>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</si>
  <si>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</si>
  <si>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</si>
  <si>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</si>
  <si>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</si>
  <si>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</si>
  <si>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</si>
  <si>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</si>
  <si>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</si>
  <si>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</si>
  <si>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</si>
  <si>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</si>
  <si>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</si>
  <si>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</si>
  <si>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</si>
  <si>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</si>
  <si>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</si>
  <si>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</si>
  <si>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</si>
  <si>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</si>
  <si>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</si>
  <si>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</si>
  <si>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</si>
  <si>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</si>
  <si>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</si>
  <si>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</si>
  <si>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</si>
  <si>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</si>
  <si>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</si>
  <si>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</si>
  <si>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</si>
  <si>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</si>
  <si>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</si>
  <si>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</si>
  <si>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</si>
  <si>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</si>
  <si>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</si>
  <si>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</si>
  <si>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</si>
  <si>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</si>
  <si>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</si>
  <si>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</si>
  <si>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</si>
  <si>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</si>
  <si>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</si>
  <si>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</si>
  <si>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</si>
  <si>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</si>
  <si>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</si>
  <si>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</si>
  <si>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</si>
  <si>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</si>
  <si>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</si>
  <si>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</si>
  <si>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</si>
  <si>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</si>
  <si>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</si>
  <si>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</si>
  <si>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</si>
  <si>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</si>
  <si>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</si>
  <si>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</si>
  <si>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</si>
  <si>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</si>
  <si>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</si>
  <si>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</si>
  <si>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</si>
  <si>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</si>
  <si>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</si>
  <si>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</si>
  <si>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</si>
  <si>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</si>
  <si>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</si>
  <si>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</si>
  <si>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</si>
  <si>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</si>
  <si>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</si>
  <si>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</si>
  <si>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</si>
  <si>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</si>
  <si>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</si>
  <si>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</si>
  <si>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</si>
  <si>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</si>
  <si>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</si>
  <si>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</si>
  <si>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</si>
  <si>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</si>
  <si>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</si>
  <si>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</si>
  <si>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</si>
  <si>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</si>
  <si>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</si>
  <si>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</si>
  <si>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</si>
  <si>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</si>
  <si>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</si>
  <si>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</si>
  <si>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</si>
  <si>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</si>
  <si>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</si>
  <si>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</si>
  <si>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</si>
  <si>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</si>
  <si>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</si>
  <si>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</si>
  <si>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</si>
  <si>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</si>
  <si>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</si>
  <si>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</si>
  <si>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</si>
  <si>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</si>
  <si>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</si>
  <si>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</si>
  <si>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</si>
  <si>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</si>
  <si>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</si>
  <si>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</si>
  <si>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</si>
  <si>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</si>
  <si>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</si>
  <si>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</si>
  <si>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</si>
  <si>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</si>
  <si>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</si>
  <si>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</si>
  <si>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</si>
  <si>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</si>
  <si>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</si>
  <si>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</si>
  <si>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</si>
  <si>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</si>
  <si>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</si>
  <si>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</si>
  <si>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</si>
  <si>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</si>
  <si>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</si>
  <si>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</si>
  <si>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</si>
  <si>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</si>
  <si>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</si>
  <si>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</si>
  <si>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</si>
  <si>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</si>
  <si>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</si>
  <si>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</si>
  <si>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</si>
  <si>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</si>
  <si>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</si>
  <si>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</si>
  <si>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</si>
  <si>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</si>
  <si>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</si>
  <si>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</si>
  <si>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</si>
  <si>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</si>
  <si>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</si>
  <si>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</si>
  <si>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</si>
  <si>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</si>
  <si>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</si>
  <si>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</si>
  <si>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</si>
  <si>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</si>
  <si>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</si>
  <si>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</si>
  <si>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</si>
  <si>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</si>
  <si>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</si>
  <si>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</si>
  <si>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</si>
  <si>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</si>
  <si>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</si>
  <si>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</si>
  <si>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</si>
  <si>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</si>
  <si>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</si>
  <si>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</si>
  <si>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</si>
  <si>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</si>
  <si>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</si>
  <si>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</si>
  <si>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</si>
  <si>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</si>
  <si>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</si>
  <si>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</si>
  <si>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</si>
  <si>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</si>
  <si>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</si>
  <si>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</si>
  <si>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</si>
  <si>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</si>
  <si>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</si>
  <si>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</si>
  <si>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</si>
  <si>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</si>
  <si>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</si>
  <si>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</si>
  <si>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</si>
  <si>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</si>
  <si>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</si>
  <si>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</si>
  <si>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</si>
  <si>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</si>
  <si>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</si>
  <si>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</si>
  <si>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</si>
  <si>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</si>
  <si>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</si>
  <si>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</si>
  <si>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</si>
  <si>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</si>
  <si>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</si>
  <si>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</si>
  <si>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</si>
  <si>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</si>
  <si>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</si>
  <si>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</si>
  <si>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</si>
  <si>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</si>
  <si>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</si>
  <si>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</si>
  <si>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</si>
  <si>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</si>
  <si>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</si>
  <si>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</si>
  <si>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</si>
  <si>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</si>
  <si>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</si>
  <si>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</si>
  <si>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</si>
  <si>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</si>
  <si>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</si>
  <si>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</si>
  <si>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</si>
  <si>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</si>
  <si>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</si>
  <si>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</si>
  <si>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</si>
  <si>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</si>
  <si>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</si>
  <si>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</si>
  <si>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</si>
  <si>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</si>
  <si>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</si>
  <si>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</si>
  <si>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</si>
  <si>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</si>
  <si>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</si>
  <si>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</si>
  <si>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</si>
  <si>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</si>
  <si>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</si>
  <si>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</si>
  <si>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</si>
  <si>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</si>
  <si>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</si>
  <si>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</si>
  <si>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</si>
  <si>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</si>
  <si>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</si>
  <si>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</si>
  <si>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</si>
  <si>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</si>
  <si>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</si>
  <si>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</si>
  <si>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</si>
  <si>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</si>
  <si>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</si>
  <si>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</si>
  <si>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</si>
  <si>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</si>
  <si>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</si>
  <si>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</si>
  <si>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</si>
  <si>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</si>
  <si>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</si>
  <si>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</si>
  <si>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</si>
  <si>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</si>
  <si>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</si>
  <si>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</si>
  <si>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</si>
  <si>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</si>
  <si>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</si>
  <si>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</si>
  <si>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</si>
  <si>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</si>
  <si>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</si>
  <si>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</si>
  <si>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</si>
  <si>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</si>
  <si>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</si>
  <si>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</si>
  <si>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</si>
  <si>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</si>
  <si>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</si>
  <si>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</si>
  <si>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</si>
  <si>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</si>
  <si>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</si>
  <si>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</si>
  <si>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</si>
  <si>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</si>
  <si>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</si>
  <si>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</si>
  <si>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</si>
  <si>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</si>
  <si>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</si>
  <si>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</si>
  <si>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</si>
  <si>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</si>
  <si>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</si>
  <si>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</si>
  <si>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</si>
  <si>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</si>
  <si>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</si>
  <si>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</si>
  <si>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</si>
  <si>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</si>
  <si>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</si>
  <si>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</si>
  <si>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</si>
  <si>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</si>
  <si>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</si>
  <si>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</si>
  <si>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</si>
  <si>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</si>
  <si>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</si>
  <si>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</si>
  <si>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</si>
  <si>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</si>
  <si>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</si>
  <si>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</si>
  <si>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</si>
  <si>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</si>
  <si>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</si>
  <si>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</si>
  <si>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</si>
  <si>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</si>
  <si>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</si>
  <si>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</si>
  <si>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</si>
  <si>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</si>
  <si>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</si>
  <si>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</si>
  <si>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</si>
  <si>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</si>
  <si>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</si>
  <si>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</si>
  <si>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</si>
  <si>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</si>
  <si>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</si>
  <si>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</si>
  <si>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</si>
  <si>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</si>
  <si>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</si>
  <si>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</si>
  <si>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</si>
  <si>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</si>
  <si>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</si>
  <si>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</si>
  <si>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</si>
  <si>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</si>
  <si>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</si>
  <si>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</si>
  <si>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</si>
  <si>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</si>
  <si>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</si>
  <si>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</si>
  <si>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</si>
  <si>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</si>
  <si>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</si>
  <si>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</si>
  <si>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</si>
  <si>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</si>
  <si>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</si>
  <si>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</si>
  <si>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</si>
  <si>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</si>
  <si>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</si>
  <si>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</si>
  <si>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</si>
  <si>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</si>
  <si>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</si>
  <si>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</si>
  <si>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</si>
  <si>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</si>
  <si>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</si>
  <si>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</si>
  <si>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</si>
  <si>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</si>
  <si>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</si>
  <si>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</si>
  <si>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</si>
  <si>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</si>
  <si>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</si>
  <si>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</si>
  <si>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</si>
  <si>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</si>
  <si>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</si>
  <si>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</si>
  <si>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</si>
  <si>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</si>
  <si>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</si>
  <si>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</si>
  <si>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</si>
  <si>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</si>
  <si>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</si>
  <si>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</si>
  <si>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</si>
  <si>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</si>
  <si>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</si>
  <si>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</si>
  <si>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</si>
  <si>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</si>
  <si>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</si>
  <si>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</si>
  <si>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</si>
  <si>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</si>
  <si>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</si>
  <si>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</si>
  <si>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</si>
  <si>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</si>
  <si>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</si>
  <si>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</si>
  <si>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</si>
  <si>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</si>
  <si>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</si>
  <si>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</si>
  <si>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</si>
  <si>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</si>
  <si>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</si>
  <si>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</si>
  <si>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</si>
  <si>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</si>
  <si>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</si>
  <si>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</si>
  <si>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</si>
  <si>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</si>
  <si>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</si>
  <si>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</si>
  <si>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</si>
  <si>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</si>
  <si>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</si>
  <si>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</si>
  <si>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</si>
  <si>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</si>
  <si>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</si>
  <si>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</si>
  <si>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</si>
  <si>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</si>
  <si>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</si>
  <si>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</si>
  <si>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</si>
  <si>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</si>
  <si>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</si>
  <si>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</si>
  <si>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</si>
  <si>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</si>
  <si>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</si>
  <si>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</si>
  <si>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</si>
  <si>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</si>
  <si>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</si>
  <si>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</si>
  <si>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</si>
  <si>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</si>
  <si>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</si>
  <si>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</si>
  <si>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</si>
  <si>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</si>
  <si>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</si>
  <si>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</si>
  <si>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</si>
  <si>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</si>
  <si>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</si>
  <si>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</si>
  <si>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</si>
  <si>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</si>
  <si>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</si>
  <si>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</si>
  <si>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</si>
  <si>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</si>
  <si>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</si>
  <si>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</si>
  <si>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</si>
  <si>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</si>
  <si>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</si>
  <si>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</si>
  <si>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</si>
  <si>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</si>
  <si>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</si>
  <si>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</si>
  <si>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</si>
  <si>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</si>
  <si>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</si>
  <si>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</si>
  <si>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</si>
  <si>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</si>
  <si>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</si>
  <si>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</si>
  <si>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</si>
  <si>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</si>
  <si>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</si>
  <si>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</si>
  <si>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</si>
  <si>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</si>
  <si>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</si>
  <si>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</si>
  <si>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</si>
  <si>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</si>
  <si>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</si>
  <si>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</si>
  <si>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</si>
  <si>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</si>
  <si>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</si>
  <si>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</si>
  <si>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</si>
  <si>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</si>
  <si>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</si>
  <si>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</si>
  <si>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</si>
  <si>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</si>
  <si>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</si>
  <si>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</si>
  <si>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</si>
  <si>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</si>
  <si>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</si>
  <si>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</si>
  <si>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</si>
  <si>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</si>
  <si>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</si>
  <si>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</si>
  <si>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</si>
  <si>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</si>
  <si>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</si>
  <si>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</si>
  <si>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</si>
  <si>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</si>
  <si>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</si>
  <si>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</si>
  <si>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</si>
  <si>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</si>
  <si>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</si>
  <si>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</si>
  <si>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</si>
  <si>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</si>
  <si>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</si>
  <si>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</si>
  <si>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</si>
  <si>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</si>
  <si>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</si>
  <si>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</si>
  <si>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</si>
  <si>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</si>
  <si>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</si>
  <si>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</si>
  <si>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</si>
  <si>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</si>
  <si>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</si>
  <si>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</si>
  <si>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</si>
  <si>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</si>
  <si>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</si>
  <si>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</si>
  <si>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</si>
  <si>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</si>
  <si>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</si>
  <si>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</si>
  <si>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</si>
  <si>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</si>
  <si>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</si>
  <si>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</si>
  <si>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</si>
  <si>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</si>
  <si>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</si>
  <si>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</si>
  <si>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</si>
  <si>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</si>
  <si>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</si>
  <si>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</si>
  <si>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</si>
  <si>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</si>
  <si>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</si>
  <si>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</si>
  <si>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</si>
  <si>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</si>
  <si>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</si>
  <si>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</si>
  <si>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</si>
  <si>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</si>
  <si>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</si>
  <si>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</si>
  <si>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</si>
  <si>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</si>
  <si>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</si>
  <si>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</si>
  <si>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</si>
  <si>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</si>
  <si>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</si>
  <si>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</si>
  <si>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</si>
  <si>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</si>
  <si>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</si>
  <si>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</si>
  <si>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</si>
  <si>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</si>
  <si>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</si>
  <si>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</si>
  <si>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</si>
  <si>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</si>
  <si>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</si>
  <si>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</si>
  <si>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</si>
  <si>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</si>
  <si>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</si>
  <si>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</si>
  <si>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</si>
  <si>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</si>
  <si>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</si>
  <si>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</si>
  <si>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</si>
  <si>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</si>
  <si>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</si>
  <si>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</si>
  <si>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</si>
  <si>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</si>
  <si>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</si>
  <si>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</si>
  <si>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</si>
  <si>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</si>
  <si>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</si>
  <si>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</si>
  <si>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</si>
  <si>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</si>
  <si>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</si>
  <si>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</si>
  <si>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</si>
  <si>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</si>
  <si>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</si>
  <si>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</si>
  <si>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</si>
  <si>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</si>
  <si>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</si>
  <si>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</si>
  <si>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</si>
  <si>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</si>
  <si>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</si>
  <si>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</si>
  <si>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</si>
  <si>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</si>
  <si>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</si>
  <si>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</si>
  <si>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</si>
  <si>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</si>
  <si>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</si>
  <si>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</si>
  <si>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</si>
  <si>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</si>
  <si>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</si>
  <si>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</si>
  <si>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</si>
  <si>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</si>
  <si>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</si>
  <si>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</si>
  <si>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</si>
  <si>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</si>
  <si>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</si>
  <si>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</si>
  <si>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</si>
  <si>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</si>
  <si>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</si>
  <si>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</si>
  <si>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</si>
  <si>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</si>
  <si>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</si>
  <si>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</si>
  <si>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</si>
  <si>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</si>
  <si>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</si>
  <si>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</si>
  <si>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</si>
  <si>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</si>
  <si>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</si>
  <si>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</si>
  <si>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</si>
  <si>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</si>
  <si>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</si>
  <si>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</si>
  <si>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</si>
  <si>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</si>
  <si>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</si>
  <si>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</si>
  <si>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</si>
  <si>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</si>
  <si>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</si>
  <si>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</si>
  <si>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</si>
  <si>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</si>
  <si>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</si>
  <si>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</si>
  <si>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</si>
  <si>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</si>
  <si>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</si>
  <si>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</si>
  <si>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</si>
  <si>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</si>
  <si>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</si>
  <si>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</si>
  <si>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</si>
  <si>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</si>
  <si>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</si>
  <si>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</si>
  <si>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</si>
  <si>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</si>
  <si>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</si>
  <si>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</si>
  <si>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</si>
  <si>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</si>
  <si>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</si>
  <si>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</si>
  <si>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</si>
  <si>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</si>
  <si>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</si>
  <si>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</si>
  <si>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</si>
  <si>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</si>
  <si>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</si>
  <si>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</si>
  <si>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</si>
  <si>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</si>
  <si>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</si>
  <si>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</si>
  <si>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</si>
  <si>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</si>
  <si>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</si>
  <si>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</si>
  <si>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</si>
  <si>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</si>
  <si>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</si>
  <si>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</si>
  <si>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</si>
  <si>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</si>
  <si>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</si>
  <si>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</si>
  <si>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</si>
  <si>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</si>
  <si>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</si>
  <si>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</si>
  <si>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</si>
  <si>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</si>
  <si>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</si>
  <si>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</si>
  <si>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</si>
  <si>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</si>
  <si>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</si>
  <si>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</si>
  <si>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</si>
  <si>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</si>
  <si>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</si>
  <si>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</si>
  <si>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</si>
  <si>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</si>
  <si>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</si>
  <si>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</si>
  <si>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</si>
  <si>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</si>
  <si>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</si>
  <si>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</si>
  <si>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</si>
  <si>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</si>
  <si>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</si>
  <si>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</si>
  <si>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</si>
  <si>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</si>
  <si>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</si>
  <si>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</si>
  <si>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</si>
  <si>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</si>
  <si>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</si>
  <si>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</si>
  <si>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</si>
  <si>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</si>
  <si>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</si>
  <si>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</si>
  <si>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</si>
  <si>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</si>
  <si>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</si>
  <si>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</si>
  <si>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</si>
  <si>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</si>
  <si>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</si>
  <si>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</si>
  <si>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</si>
  <si>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</si>
  <si>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</si>
  <si>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</si>
  <si>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</si>
  <si>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</si>
  <si>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</si>
  <si>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</si>
  <si>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</si>
  <si>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</si>
  <si>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</si>
  <si>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</si>
  <si>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</si>
  <si>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</si>
  <si>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</si>
  <si>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</si>
  <si>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</si>
  <si>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</si>
  <si>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</si>
  <si>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</si>
  <si>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</si>
  <si>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</si>
  <si>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</si>
  <si>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</si>
  <si>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</si>
  <si>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</si>
  <si>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</si>
  <si>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</si>
  <si>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</si>
  <si>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</si>
  <si>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</si>
  <si>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</si>
  <si>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</si>
  <si>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</si>
  <si>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</si>
  <si>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</si>
  <si>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</si>
  <si>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</si>
  <si>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</si>
  <si>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</si>
  <si>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</si>
  <si>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</si>
  <si>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</si>
  <si>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</si>
  <si>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</si>
  <si>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</si>
  <si>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</si>
  <si>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</si>
  <si>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</si>
  <si>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</si>
  <si>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</si>
  <si>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</si>
  <si>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</si>
  <si>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</si>
  <si>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</si>
  <si>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</si>
  <si>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</si>
  <si>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</si>
  <si>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</si>
  <si>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</si>
  <si>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</si>
  <si>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</si>
  <si>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</si>
  <si>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</si>
  <si>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</si>
  <si>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</si>
  <si>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</si>
  <si>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</si>
  <si>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</si>
  <si>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</si>
  <si>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</si>
  <si>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</si>
  <si>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</si>
  <si>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</si>
  <si>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</si>
  <si>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</si>
  <si>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</si>
  <si>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</si>
  <si>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</si>
  <si>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</si>
  <si>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</si>
  <si>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</si>
  <si>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</si>
  <si>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</si>
  <si>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</si>
  <si>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</si>
  <si>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</si>
  <si>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</si>
  <si>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</si>
  <si>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</si>
  <si>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</si>
  <si>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</si>
  <si>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</si>
  <si>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</si>
  <si>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</si>
  <si>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</si>
  <si>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</si>
  <si>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</si>
  <si>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</si>
  <si>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</si>
  <si>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</si>
  <si>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</si>
  <si>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</si>
  <si>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</si>
  <si>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</si>
  <si>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</si>
  <si>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</si>
  <si>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</si>
  <si>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</si>
  <si>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</si>
  <si>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</si>
  <si>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</si>
  <si>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</si>
  <si>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</si>
  <si>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</si>
  <si>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</si>
  <si>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</si>
  <si>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</si>
  <si>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</si>
  <si>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</si>
  <si>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</si>
  <si>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</si>
  <si>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</si>
  <si>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</si>
  <si>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</si>
  <si>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</si>
  <si>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</si>
  <si>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</si>
  <si>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</si>
  <si>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</si>
  <si>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</si>
  <si>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</si>
  <si>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</si>
  <si>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</si>
  <si>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</si>
  <si>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</si>
  <si>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</si>
  <si>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</si>
  <si>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</si>
  <si>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</si>
  <si>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</si>
  <si>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</si>
  <si>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</si>
  <si>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</si>
  <si>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</si>
  <si>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</si>
  <si>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</si>
  <si>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</si>
  <si>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</si>
  <si>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</si>
  <si>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</si>
  <si>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</si>
  <si>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</si>
  <si>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</si>
  <si>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</si>
  <si>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</si>
  <si>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</si>
  <si>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</si>
  <si>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</si>
  <si>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</si>
  <si>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</si>
  <si>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</si>
  <si>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</si>
  <si>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</si>
  <si>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</si>
  <si>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</si>
  <si>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</si>
  <si>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</si>
  <si>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</si>
  <si>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</si>
  <si>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</si>
  <si>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</si>
  <si>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</si>
  <si>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</si>
  <si>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</si>
  <si>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</si>
  <si>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</si>
  <si>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</si>
  <si>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</si>
  <si>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</si>
  <si>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</si>
  <si>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</si>
  <si>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</si>
  <si>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</si>
  <si>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</si>
  <si>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</si>
  <si>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</si>
  <si>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</si>
  <si>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</si>
  <si>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</si>
  <si>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</si>
  <si>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</si>
  <si>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</si>
  <si>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</si>
  <si>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</si>
  <si>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</si>
  <si>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</si>
  <si>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</si>
  <si>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</si>
  <si>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</si>
  <si>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</si>
  <si>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</si>
  <si>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</si>
  <si>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</si>
  <si>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</si>
  <si>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</si>
  <si>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</si>
  <si>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</si>
  <si>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</si>
  <si>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</si>
  <si>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</si>
  <si>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</si>
  <si>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</si>
  <si>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</si>
  <si>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</si>
  <si>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</si>
  <si>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</si>
  <si>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</si>
  <si>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</si>
  <si>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</si>
  <si>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</si>
  <si>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</si>
  <si>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</si>
  <si>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</si>
  <si>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</si>
  <si>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</si>
  <si>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</si>
  <si>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</si>
  <si>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</si>
  <si>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</si>
  <si>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</si>
  <si>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</si>
  <si>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</si>
  <si>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</si>
  <si>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</si>
  <si>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</si>
  <si>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</si>
  <si>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</si>
  <si>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</si>
  <si>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</si>
  <si>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</si>
  <si>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</si>
  <si>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</si>
  <si>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</si>
  <si>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</si>
  <si>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</si>
  <si>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</si>
  <si>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</si>
  <si>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</si>
  <si>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</si>
  <si>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</si>
  <si>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</si>
  <si>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</si>
  <si>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</si>
  <si>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</si>
  <si>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</si>
  <si>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</si>
  <si>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</si>
  <si>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</si>
  <si>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</si>
  <si>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</si>
  <si>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</si>
  <si>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</si>
  <si>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</si>
  <si>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</si>
  <si>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</si>
  <si>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</si>
  <si>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</si>
  <si>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</si>
  <si>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</si>
  <si>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</si>
  <si>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</si>
  <si>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</si>
  <si>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</si>
  <si>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</si>
  <si>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</si>
  <si>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</si>
  <si>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</si>
  <si>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</si>
  <si>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</si>
  <si>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</si>
  <si>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</si>
  <si>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</si>
  <si>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</si>
  <si>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</si>
  <si>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</si>
  <si>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</si>
  <si>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</si>
  <si>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</si>
  <si>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</si>
  <si>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</si>
  <si>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</si>
  <si>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</si>
  <si>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</si>
  <si>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</si>
  <si>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</si>
  <si>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</si>
  <si>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</si>
  <si>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</si>
  <si>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</si>
  <si>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</si>
  <si>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</si>
  <si>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</si>
  <si>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</si>
  <si>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</si>
  <si>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</si>
  <si>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</si>
  <si>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</si>
  <si>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</si>
  <si>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</si>
  <si>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</si>
  <si>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</si>
  <si>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</si>
  <si>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</si>
  <si>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</si>
  <si>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</si>
  <si>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</si>
  <si>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</si>
  <si>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</si>
  <si>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</si>
  <si>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</si>
  <si>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</si>
  <si>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</si>
  <si>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</si>
  <si>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</si>
  <si>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</si>
  <si>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</si>
  <si>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</si>
  <si>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</si>
  <si>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</si>
  <si>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</si>
  <si>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</si>
  <si>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</si>
  <si>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</si>
  <si>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</si>
  <si>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</si>
  <si>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</si>
  <si>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</si>
  <si>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</si>
  <si>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</si>
  <si>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</si>
  <si>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</si>
  <si>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</si>
  <si>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</si>
  <si>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</si>
  <si>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</si>
  <si>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</si>
  <si>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</si>
  <si>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</si>
  <si>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</si>
  <si>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</si>
  <si>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</si>
  <si>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</si>
  <si>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</si>
  <si>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</si>
  <si>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</si>
  <si>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</si>
  <si>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</si>
  <si>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</si>
  <si>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</si>
  <si>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</si>
  <si>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</si>
  <si>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</si>
  <si>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</si>
  <si>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</si>
  <si>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</si>
  <si>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</si>
  <si>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</si>
  <si>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</si>
  <si>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</si>
  <si>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</si>
  <si>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</si>
  <si>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</si>
  <si>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</si>
  <si>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</si>
  <si>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</si>
  <si>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</si>
  <si>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</si>
  <si>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</si>
  <si>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</si>
  <si>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</si>
  <si>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</si>
  <si>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</si>
  <si>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</si>
  <si>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</si>
  <si>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</si>
  <si>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</si>
  <si>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</si>
  <si>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</si>
  <si>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</si>
  <si>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</si>
  <si>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</si>
  <si>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</si>
  <si>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</si>
  <si>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</si>
  <si>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</si>
  <si>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</si>
  <si>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</si>
  <si>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</si>
  <si>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</si>
  <si>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</si>
  <si>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</si>
  <si>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</si>
  <si>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</si>
  <si>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</si>
  <si>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</si>
  <si>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</si>
  <si>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</si>
  <si>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</si>
  <si>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</si>
  <si>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</si>
  <si>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</si>
  <si>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</si>
  <si>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</si>
  <si>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</si>
  <si>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</si>
  <si>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</si>
  <si>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</si>
  <si>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</si>
  <si>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</si>
  <si>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</si>
  <si>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</si>
  <si>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</si>
  <si>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</si>
  <si>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</si>
  <si>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</si>
  <si>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</si>
  <si>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</si>
  <si>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</si>
  <si>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</si>
  <si>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</si>
  <si>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</si>
  <si>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</si>
  <si>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</si>
  <si>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</si>
  <si>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</si>
  <si>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</si>
  <si>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</si>
  <si>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</si>
  <si>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</si>
  <si>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</si>
  <si>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</si>
  <si>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</si>
  <si>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</si>
  <si>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</si>
  <si>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</si>
  <si>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</si>
  <si>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</si>
  <si>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</si>
  <si>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</si>
  <si>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</si>
  <si>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</si>
  <si>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</si>
  <si>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</si>
  <si>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</si>
  <si>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</si>
  <si>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</si>
  <si>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</si>
  <si>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</si>
  <si>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</si>
  <si>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</si>
  <si>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</si>
  <si>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</si>
  <si>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</si>
  <si>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</si>
  <si>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</si>
  <si>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</si>
  <si>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</si>
  <si>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</si>
  <si>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</si>
  <si>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</si>
  <si>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</si>
  <si>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</si>
  <si>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</si>
  <si>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</si>
  <si>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</si>
  <si>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</si>
  <si>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</si>
  <si>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</si>
  <si>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</si>
  <si>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</si>
  <si>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</si>
  <si>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</si>
  <si>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</si>
  <si>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</si>
  <si>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</si>
  <si>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</si>
  <si>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</si>
  <si>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</si>
  <si>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</si>
  <si>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</si>
  <si>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</si>
  <si>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</si>
  <si>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</si>
  <si>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</si>
  <si>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</si>
  <si>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</si>
  <si>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</si>
  <si>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</si>
  <si>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</si>
  <si>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</si>
  <si>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</si>
  <si>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</si>
  <si>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</si>
  <si>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</si>
  <si>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</si>
  <si>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</si>
  <si>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</si>
  <si>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</si>
  <si>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</si>
  <si>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</si>
  <si>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</si>
  <si>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</si>
  <si>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</si>
  <si>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</si>
  <si>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</si>
  <si>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</si>
  <si>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</si>
  <si>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</si>
  <si>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</si>
  <si>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</si>
  <si>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</si>
  <si>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</si>
  <si>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</si>
  <si>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</si>
  <si>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</si>
  <si>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</si>
  <si>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</si>
  <si>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</si>
  <si>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</si>
  <si>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</si>
  <si>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</si>
  <si>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</si>
  <si>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</si>
  <si>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</si>
  <si>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</si>
  <si>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</si>
  <si>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</si>
  <si>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</si>
  <si>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</si>
  <si>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</si>
  <si>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</si>
  <si>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</si>
  <si>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</si>
  <si>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</si>
  <si>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</si>
  <si>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</si>
  <si>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</si>
  <si>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</si>
  <si>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</si>
  <si>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</si>
  <si>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</si>
  <si>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</si>
  <si>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</si>
  <si>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</si>
  <si>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</si>
  <si>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</si>
  <si>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</si>
  <si>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</si>
  <si>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</si>
  <si>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</si>
  <si>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</si>
  <si>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</si>
  <si>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</si>
  <si>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</si>
  <si>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</si>
  <si>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</si>
  <si>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</si>
  <si>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</si>
  <si>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</si>
  <si>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</si>
  <si>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</si>
  <si>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</si>
  <si>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</si>
  <si>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</si>
  <si>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</si>
  <si>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</si>
  <si>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</si>
  <si>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</si>
  <si>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</si>
  <si>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</si>
  <si>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</si>
  <si>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</si>
  <si>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</si>
  <si>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</si>
  <si>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</si>
  <si>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</si>
  <si>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</si>
  <si>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</si>
  <si>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</si>
  <si>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</si>
  <si>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</si>
  <si>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</si>
  <si>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</si>
  <si>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</si>
  <si>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</si>
  <si>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</si>
  <si>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</si>
  <si>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</si>
  <si>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</si>
  <si>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</si>
  <si>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</si>
  <si>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</si>
  <si>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</si>
  <si>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</si>
  <si>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</si>
  <si>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</si>
  <si>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</si>
  <si>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</si>
  <si>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</si>
  <si>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</si>
  <si>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</si>
  <si>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</si>
  <si>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</si>
  <si>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</si>
  <si>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</si>
  <si>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</si>
  <si>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</si>
  <si>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</si>
  <si>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</si>
  <si>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</si>
  <si>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</si>
  <si>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</si>
  <si>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</si>
  <si>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</si>
  <si>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</si>
  <si>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</si>
  <si>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</si>
  <si>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</si>
  <si>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</si>
  <si>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</si>
  <si>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</si>
  <si>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</si>
  <si>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</si>
  <si>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</si>
  <si>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</si>
  <si>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</si>
  <si>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</si>
  <si>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</si>
  <si>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</si>
  <si>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</si>
  <si>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</si>
  <si>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</si>
  <si>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</si>
  <si>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</si>
  <si>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</si>
  <si>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</si>
  <si>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</si>
  <si>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</si>
  <si>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</si>
  <si>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</si>
  <si>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</si>
  <si>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</si>
  <si>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</si>
  <si>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</si>
  <si>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</si>
  <si>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</si>
  <si>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</si>
  <si>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</si>
  <si>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</si>
  <si>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</si>
  <si>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</si>
  <si>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</si>
  <si>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</si>
  <si>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</si>
  <si>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</si>
  <si>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</si>
  <si>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</si>
  <si>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</si>
  <si>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</si>
  <si>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</si>
  <si>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</si>
  <si>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</si>
  <si>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</si>
  <si>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</si>
  <si>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</si>
  <si>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</si>
  <si>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</si>
  <si>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</si>
  <si>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</si>
  <si>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</si>
  <si>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</si>
  <si>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</si>
  <si>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</si>
  <si>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</si>
  <si>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</si>
  <si>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</si>
  <si>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</si>
  <si>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</si>
  <si>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</si>
  <si>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</si>
  <si>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</si>
  <si>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</si>
  <si>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</si>
  <si>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</si>
  <si>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</si>
  <si>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</si>
  <si>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</si>
  <si>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</si>
  <si>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</si>
  <si>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</si>
  <si>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</si>
  <si>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</si>
  <si>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</si>
  <si>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</si>
  <si>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</si>
  <si>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</si>
  <si>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</si>
  <si>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</si>
  <si>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</si>
  <si>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</si>
  <si>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</si>
  <si>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</si>
  <si>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</si>
  <si>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</si>
  <si>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</si>
  <si>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</si>
  <si>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</si>
  <si>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</si>
  <si>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</si>
  <si>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</si>
  <si>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</si>
  <si>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</si>
  <si>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</si>
  <si>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</si>
  <si>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</si>
  <si>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</si>
  <si>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</si>
  <si>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</si>
  <si>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</si>
  <si>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</si>
  <si>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</si>
  <si>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</si>
  <si>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</si>
  <si>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</si>
  <si>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</si>
  <si>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</si>
  <si>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</si>
  <si>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</si>
  <si>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</si>
  <si>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</si>
  <si>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</si>
  <si>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</si>
  <si>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</si>
  <si>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</si>
  <si>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</si>
  <si>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</si>
  <si>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</si>
  <si>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</si>
  <si>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</si>
  <si>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</si>
  <si>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</si>
  <si>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</si>
  <si>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</si>
  <si>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</si>
  <si>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</si>
  <si>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</si>
  <si>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</si>
  <si>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</si>
  <si>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</si>
  <si>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</si>
  <si>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</si>
  <si>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</si>
  <si>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</si>
  <si>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</si>
  <si>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</si>
  <si>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</si>
  <si>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</si>
  <si>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</si>
  <si>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</si>
  <si>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</si>
  <si>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</si>
  <si>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</si>
  <si>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</si>
  <si>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</si>
  <si>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</si>
  <si>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</si>
  <si>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</si>
  <si>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</si>
  <si>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</si>
  <si>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</si>
  <si>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</si>
  <si>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</si>
  <si>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</si>
  <si>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</si>
  <si>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</si>
  <si>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</si>
  <si>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</si>
  <si>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</si>
  <si>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</si>
  <si>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</si>
  <si>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</si>
  <si>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</si>
  <si>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</si>
  <si>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</si>
  <si>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</si>
  <si>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</si>
  <si>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</si>
  <si>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</si>
  <si>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</si>
  <si>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</si>
  <si>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</si>
  <si>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</si>
  <si>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</si>
  <si>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</si>
  <si>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</si>
  <si>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</si>
  <si>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</si>
  <si>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</si>
  <si>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</si>
  <si>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</si>
  <si>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</si>
  <si>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</si>
  <si>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</si>
  <si>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</si>
  <si>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</si>
  <si>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</si>
  <si>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</si>
  <si>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</si>
  <si>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</si>
  <si>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</si>
  <si>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</si>
  <si>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</si>
  <si>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</si>
  <si>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</si>
  <si>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</si>
  <si>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</si>
  <si>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</si>
  <si>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</si>
  <si>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</si>
  <si>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</si>
  <si>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</si>
  <si>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</si>
  <si>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</si>
  <si>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</si>
  <si>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</si>
  <si>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</si>
  <si>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</si>
  <si>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</si>
  <si>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</si>
  <si>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</si>
  <si>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</si>
  <si>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</si>
  <si>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</si>
  <si>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</si>
  <si>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</si>
  <si>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</si>
  <si>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</si>
  <si>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</si>
  <si>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</si>
  <si>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</si>
  <si>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</si>
  <si>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</si>
  <si>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</si>
  <si>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</si>
  <si>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</si>
  <si>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</si>
  <si>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</si>
  <si>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</si>
  <si>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</si>
  <si>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</si>
  <si>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</si>
  <si>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</si>
  <si>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</si>
  <si>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</si>
  <si>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</si>
  <si>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</si>
  <si>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</si>
  <si>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</si>
  <si>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</si>
  <si>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</si>
  <si>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</si>
  <si>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</si>
  <si>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</si>
  <si>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</si>
  <si>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</si>
  <si>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</si>
  <si>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</si>
  <si>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</si>
  <si>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</si>
  <si>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</si>
  <si>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</si>
  <si>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</si>
  <si>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</si>
  <si>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</si>
  <si>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</si>
  <si>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</si>
  <si>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</si>
  <si>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</si>
  <si>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</si>
  <si>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</si>
  <si>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</si>
  <si>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</si>
  <si>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</si>
  <si>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</si>
  <si>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</si>
  <si>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</si>
  <si>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</si>
  <si>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</si>
  <si>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</si>
  <si>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</si>
  <si>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</si>
  <si>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</si>
  <si>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</si>
  <si>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</si>
  <si>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</si>
  <si>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</si>
  <si>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</si>
  <si>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</si>
  <si>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</si>
  <si>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</si>
  <si>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</si>
  <si>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</si>
  <si>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</si>
  <si>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</si>
  <si>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</si>
  <si>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</si>
  <si>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</si>
  <si>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</si>
  <si>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</si>
  <si>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</si>
  <si>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</si>
  <si>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</si>
  <si>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</si>
  <si>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</si>
  <si>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</si>
  <si>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</si>
  <si>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</si>
  <si>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</si>
  <si>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</si>
  <si>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</si>
  <si>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</si>
  <si>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</si>
  <si>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</si>
  <si>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</si>
  <si>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</si>
  <si>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</si>
  <si>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</si>
  <si>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</si>
  <si>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</si>
  <si>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</si>
  <si>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</si>
  <si>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</si>
  <si>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</si>
  <si>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</si>
  <si>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</si>
  <si>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</si>
  <si>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</si>
  <si>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</si>
  <si>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</si>
  <si>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</si>
  <si>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</si>
  <si>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</si>
  <si>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</si>
  <si>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</si>
  <si>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</si>
  <si>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</si>
  <si>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</si>
  <si>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</si>
  <si>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</si>
  <si>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</si>
  <si>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</si>
  <si>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</si>
  <si>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</si>
  <si>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</si>
  <si>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</si>
  <si>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</si>
  <si>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</si>
  <si>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</si>
  <si>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</si>
  <si>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</si>
  <si>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</si>
  <si>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</si>
  <si>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</si>
  <si>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</si>
  <si>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</si>
  <si>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</si>
  <si>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</si>
  <si>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</si>
  <si>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</si>
  <si>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</si>
  <si>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</si>
  <si>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</si>
  <si>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</si>
  <si>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</si>
  <si>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</si>
  <si>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</si>
  <si>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</si>
  <si>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</si>
  <si>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</si>
  <si>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</si>
  <si>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</si>
  <si>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</si>
  <si>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</si>
  <si>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</si>
  <si>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</si>
  <si>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</si>
  <si>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</si>
  <si>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</si>
  <si>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</si>
  <si>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</si>
  <si>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</si>
  <si>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</si>
  <si>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</si>
  <si>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</si>
  <si>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</si>
  <si>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</si>
  <si>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</si>
  <si>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</si>
  <si>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</si>
  <si>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</si>
  <si>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</si>
  <si>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</si>
  <si>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</si>
  <si>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</si>
  <si>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</si>
  <si>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</si>
  <si>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</si>
  <si>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</si>
  <si>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</si>
  <si>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</si>
  <si>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</si>
  <si>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</si>
  <si>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</si>
  <si>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</si>
  <si>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</si>
  <si>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</si>
  <si>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</si>
  <si>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</si>
  <si>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</si>
  <si>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</si>
  <si>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</si>
  <si>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</si>
  <si>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</si>
  <si>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</si>
  <si>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</si>
  <si>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</si>
  <si>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</si>
  <si>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</si>
  <si>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</si>
  <si>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</si>
  <si>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</si>
  <si>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</si>
  <si>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</si>
  <si>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</si>
  <si>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</si>
  <si>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</si>
  <si>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</si>
  <si>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</si>
  <si>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</si>
  <si>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</si>
  <si>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</si>
  <si>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</si>
  <si>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</si>
  <si>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</si>
  <si>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</si>
  <si>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</si>
  <si>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</si>
  <si>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</si>
  <si>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</si>
  <si>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</si>
  <si>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</si>
  <si>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</si>
  <si>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</si>
  <si>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</si>
  <si>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</si>
  <si>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</si>
  <si>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</si>
  <si>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</si>
  <si>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</si>
  <si>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</si>
  <si>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</si>
  <si>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</si>
  <si>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</si>
  <si>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</si>
  <si>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</si>
  <si>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</si>
  <si>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</si>
  <si>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</si>
  <si>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</si>
  <si>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</si>
  <si>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</si>
  <si>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</si>
  <si>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</si>
  <si>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</si>
  <si>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</si>
  <si>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</si>
  <si>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</si>
  <si>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</si>
  <si>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</si>
  <si>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</si>
  <si>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</si>
  <si>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</si>
  <si>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</si>
  <si>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</si>
  <si>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</si>
  <si>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</si>
  <si>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</si>
  <si>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</si>
  <si>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</si>
  <si>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</si>
  <si>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</si>
  <si>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</si>
  <si>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</si>
  <si>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</si>
  <si>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</si>
  <si>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</si>
  <si>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</si>
  <si>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</si>
  <si>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</si>
  <si>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</si>
  <si>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</si>
  <si>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</si>
  <si>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</si>
  <si>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</si>
  <si>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</si>
  <si>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</si>
  <si>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</si>
  <si>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</si>
  <si>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</si>
  <si>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</si>
  <si>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</si>
  <si>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</si>
  <si>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</si>
  <si>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</si>
  <si>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</si>
  <si>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</si>
  <si>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</si>
  <si>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</si>
  <si>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</si>
  <si>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</si>
  <si>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</si>
  <si>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</si>
  <si>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</si>
  <si>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</si>
  <si>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</si>
  <si>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</si>
  <si>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</si>
  <si>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</si>
  <si>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</si>
  <si>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</si>
  <si>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</si>
  <si>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</si>
  <si>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</si>
  <si>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</si>
  <si>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</si>
  <si>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</si>
  <si>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</si>
  <si>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</si>
  <si>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</si>
  <si>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</si>
  <si>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</si>
  <si>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</si>
  <si>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</si>
  <si>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</si>
  <si>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</si>
  <si>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</si>
  <si>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</si>
  <si>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</si>
  <si>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</si>
  <si>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</si>
  <si>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</si>
  <si>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</si>
  <si>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</si>
  <si>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</si>
  <si>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</si>
  <si>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</si>
  <si>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</si>
  <si>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</si>
  <si>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</si>
  <si>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</si>
  <si>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</si>
  <si>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</si>
  <si>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</si>
  <si>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</si>
  <si>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</si>
  <si>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</si>
  <si>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</si>
  <si>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</si>
  <si>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</si>
  <si>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</si>
  <si>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</si>
  <si>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</si>
  <si>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</si>
  <si>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</si>
  <si>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</si>
  <si>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</si>
  <si>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</si>
  <si>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</si>
  <si>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</si>
  <si>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</si>
  <si>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</si>
  <si>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</si>
  <si>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</si>
  <si>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</si>
  <si>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</si>
  <si>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</si>
  <si>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</si>
  <si>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</si>
  <si>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</si>
  <si>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</si>
  <si>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</si>
  <si>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</si>
  <si>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</si>
  <si>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</si>
  <si>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</si>
  <si>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</si>
  <si>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</si>
  <si>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</si>
  <si>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</si>
  <si>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</si>
  <si>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</si>
  <si>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</si>
  <si>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</si>
  <si>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</si>
  <si>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</si>
  <si>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</si>
  <si>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</si>
  <si>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</si>
  <si>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</si>
  <si>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</si>
  <si>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</si>
  <si>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</si>
  <si>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</si>
  <si>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</si>
  <si>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</si>
  <si>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</si>
  <si>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</si>
  <si>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</si>
  <si>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</si>
  <si>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</si>
  <si>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</si>
  <si>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</si>
  <si>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</si>
  <si>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</si>
  <si>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</si>
  <si>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</si>
  <si>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</si>
  <si>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</si>
  <si>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</si>
  <si>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</si>
  <si>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</si>
  <si>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</si>
  <si>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</si>
  <si>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</si>
  <si>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</si>
  <si>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</si>
  <si>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</si>
  <si>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</si>
  <si>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</si>
  <si>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</si>
  <si>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</si>
  <si>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</si>
  <si>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</si>
  <si>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</si>
  <si>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</si>
  <si>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</si>
  <si>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</si>
  <si>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</si>
  <si>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</si>
  <si>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</si>
  <si>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</si>
  <si>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</si>
  <si>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</si>
  <si>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</si>
  <si>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</si>
  <si>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</si>
  <si>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</si>
  <si>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</si>
  <si>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</si>
  <si>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</si>
  <si>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</si>
  <si>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</si>
  <si>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</si>
  <si>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</si>
  <si>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</si>
  <si>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</si>
  <si>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</si>
  <si>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</si>
  <si>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</si>
  <si>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</si>
  <si>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</si>
  <si>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</si>
  <si>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</si>
  <si>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</si>
  <si>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</si>
  <si>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</si>
  <si>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</si>
  <si>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</si>
  <si>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</si>
  <si>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</si>
  <si>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</si>
  <si>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</si>
  <si>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</si>
  <si>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</si>
  <si>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</si>
  <si>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</si>
  <si>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</si>
  <si>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</si>
  <si>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</si>
  <si>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</si>
  <si>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</si>
  <si>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</si>
  <si>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</si>
  <si>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</si>
  <si>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</si>
  <si>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</si>
  <si>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</si>
  <si>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</si>
  <si>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</si>
  <si>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</si>
  <si>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</si>
  <si>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</si>
  <si>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</si>
  <si>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</si>
  <si>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</si>
  <si>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</si>
  <si>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</si>
  <si>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</si>
  <si>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</si>
  <si>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</si>
  <si>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</si>
  <si>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</si>
  <si>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</si>
  <si>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</si>
  <si>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</si>
  <si>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</si>
  <si>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</si>
  <si>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</si>
  <si>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</si>
  <si>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</si>
  <si>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</si>
  <si>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</si>
  <si>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</si>
  <si>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</si>
  <si>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</si>
  <si>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</si>
  <si>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</si>
  <si>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</si>
  <si>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</si>
  <si>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</si>
  <si>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</si>
  <si>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</si>
  <si>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</si>
  <si>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</si>
  <si>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</si>
  <si>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</si>
  <si>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</si>
  <si>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</si>
  <si>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</si>
  <si>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</si>
  <si>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</si>
  <si>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</si>
  <si>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</si>
  <si>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</si>
  <si>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</si>
  <si>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</si>
  <si>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</si>
  <si>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</si>
  <si>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</si>
  <si>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</si>
  <si>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</si>
  <si>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</si>
  <si>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</si>
  <si>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</si>
  <si>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</si>
  <si>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</si>
  <si>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</si>
  <si>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</si>
  <si>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</si>
  <si>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</si>
  <si>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</si>
  <si>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</si>
  <si>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</si>
  <si>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</si>
  <si>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</si>
  <si>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</si>
  <si>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</si>
  <si>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</si>
  <si>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</si>
  <si>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</si>
  <si>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</si>
  <si>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</si>
  <si>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</si>
  <si>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</si>
  <si>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</si>
  <si>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</si>
  <si>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</si>
  <si>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</si>
  <si>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</si>
  <si>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</si>
  <si>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</si>
  <si>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</si>
  <si>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</si>
  <si>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</si>
  <si>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</si>
  <si>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</si>
  <si>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</si>
  <si>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</si>
  <si>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</si>
  <si>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</si>
  <si>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</si>
  <si>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</si>
  <si>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</si>
  <si>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</si>
  <si>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</si>
  <si>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</si>
  <si>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</si>
  <si>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</si>
  <si>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</si>
  <si>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</si>
  <si>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</si>
  <si>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</si>
  <si>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</si>
  <si>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</si>
  <si>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</si>
  <si>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</si>
  <si>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</si>
  <si>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</si>
  <si>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</si>
  <si>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</si>
  <si>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</si>
  <si>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</si>
  <si>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</si>
  <si>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</si>
  <si>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</si>
  <si>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</si>
  <si>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</si>
  <si>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</si>
  <si>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</si>
  <si>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</si>
  <si>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</si>
  <si>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</si>
  <si>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</si>
  <si>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</si>
  <si>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</si>
  <si>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</si>
  <si>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</si>
  <si>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</si>
  <si>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</si>
  <si>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</si>
  <si>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</si>
  <si>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</si>
  <si>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</si>
  <si>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</si>
  <si>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</si>
  <si>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</si>
  <si>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</si>
  <si>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</si>
  <si>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</si>
  <si>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</si>
  <si>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</si>
  <si>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</si>
  <si>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</si>
  <si>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</si>
  <si>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</si>
  <si>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</si>
  <si>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</si>
  <si>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</si>
  <si>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</si>
  <si>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</si>
  <si>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</si>
  <si>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</si>
  <si>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</si>
  <si>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</si>
  <si>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</si>
  <si>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</si>
  <si>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</si>
  <si>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</si>
  <si>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</si>
  <si>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</si>
  <si>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</si>
  <si>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</si>
  <si>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</si>
  <si>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</si>
  <si>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</si>
  <si>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</si>
  <si>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</si>
  <si>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</si>
  <si>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</si>
  <si>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</si>
  <si>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</si>
  <si>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</si>
  <si>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</si>
  <si>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</si>
  <si>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</si>
  <si>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</si>
  <si>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</si>
  <si>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</si>
  <si>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</si>
  <si>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</si>
  <si>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</si>
  <si>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</si>
  <si>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</si>
  <si>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</si>
  <si>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</si>
  <si>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</si>
  <si>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</si>
  <si>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</si>
  <si>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</si>
  <si>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</si>
  <si>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</si>
  <si>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</si>
  <si>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</si>
  <si>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</si>
  <si>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</si>
  <si>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</si>
  <si>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</si>
  <si>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</si>
  <si>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</si>
  <si>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</si>
  <si>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</si>
  <si>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</si>
  <si>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</si>
  <si>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</si>
  <si>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</si>
  <si>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</si>
  <si>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</si>
  <si>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</si>
  <si>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</si>
  <si>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</si>
  <si>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</si>
  <si>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</si>
  <si>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</si>
  <si>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</si>
  <si>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</si>
  <si>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</si>
  <si>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</si>
  <si>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</si>
  <si>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</si>
  <si>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</si>
  <si>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</si>
  <si>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</si>
  <si>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</si>
  <si>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</si>
  <si>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</si>
  <si>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</si>
  <si>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</si>
  <si>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</si>
  <si>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</si>
  <si>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</si>
  <si>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</si>
  <si>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</si>
  <si>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</si>
  <si>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</si>
  <si>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</si>
  <si>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</si>
  <si>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</si>
  <si>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</si>
  <si>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</si>
  <si>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</si>
  <si>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</si>
  <si>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</si>
  <si>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</si>
  <si>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</si>
  <si>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</si>
  <si>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</si>
  <si>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</si>
  <si>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</si>
  <si>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</si>
  <si>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</si>
  <si>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</si>
  <si>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</si>
  <si>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</si>
  <si>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</si>
  <si>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</si>
  <si>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</si>
  <si>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</si>
  <si>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</si>
  <si>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</si>
  <si>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</si>
  <si>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</si>
  <si>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</si>
  <si>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</si>
  <si>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</si>
  <si>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</si>
  <si>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</si>
  <si>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</si>
  <si>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</si>
  <si>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</si>
  <si>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</si>
  <si>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</si>
  <si>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</si>
  <si>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</si>
  <si>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</si>
  <si>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</si>
  <si>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</si>
  <si>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</si>
  <si>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</si>
  <si>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</si>
  <si>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</si>
  <si>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</si>
  <si>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</si>
  <si>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</si>
  <si>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</si>
  <si>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</si>
  <si>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</si>
  <si>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</si>
  <si>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</si>
  <si>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</si>
  <si>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</si>
  <si>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</si>
  <si>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</si>
  <si>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</si>
  <si>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</si>
  <si>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</si>
  <si>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</si>
  <si>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</si>
  <si>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</si>
  <si>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</si>
  <si>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</si>
  <si>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</si>
  <si>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</si>
  <si>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</si>
  <si>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</si>
  <si>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</si>
  <si>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</si>
  <si>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</si>
  <si>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</si>
  <si>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</si>
  <si>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</si>
  <si>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</si>
  <si>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</si>
  <si>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</si>
  <si>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</si>
  <si>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</si>
  <si>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</si>
  <si>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</si>
  <si>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</si>
  <si>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</si>
  <si>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</si>
  <si>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</si>
  <si>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</si>
  <si>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</si>
  <si>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</si>
  <si>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</si>
  <si>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</si>
  <si>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</si>
  <si>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</si>
  <si>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</si>
  <si>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</si>
  <si>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</si>
  <si>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</si>
  <si>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</si>
  <si>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</si>
  <si>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</si>
  <si>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</si>
  <si>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</si>
  <si>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</si>
  <si>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</si>
  <si>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</si>
  <si>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</si>
  <si>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</si>
  <si>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</si>
  <si>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</si>
  <si>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</si>
  <si>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</si>
  <si>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</si>
  <si>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</si>
  <si>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</si>
  <si>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</si>
  <si>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</si>
  <si>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</si>
  <si>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</si>
  <si>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</si>
  <si>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</si>
  <si>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</si>
  <si>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</si>
  <si>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</si>
  <si>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</si>
  <si>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</si>
  <si>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</si>
  <si>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</si>
  <si>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</si>
  <si>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</si>
  <si>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</si>
  <si>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</si>
  <si>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</si>
  <si>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</si>
  <si>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</si>
  <si>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</si>
  <si>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</si>
  <si>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</si>
  <si>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</si>
  <si>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</si>
  <si>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</si>
  <si>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</si>
  <si>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</si>
  <si>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</si>
  <si>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</si>
  <si>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</si>
  <si>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</si>
  <si>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</si>
  <si>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</si>
  <si>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</si>
  <si>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</si>
  <si>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</si>
  <si>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</si>
  <si>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</si>
  <si>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</si>
  <si>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</si>
  <si>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</si>
  <si>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</si>
  <si>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</si>
  <si>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</si>
  <si>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</si>
  <si>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</si>
  <si>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</si>
  <si>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</si>
  <si>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</si>
  <si>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</si>
  <si>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</si>
  <si>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</si>
  <si>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</si>
  <si>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</si>
  <si>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</si>
  <si>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</si>
  <si>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</si>
  <si>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</si>
  <si>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</si>
  <si>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</si>
  <si>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</si>
  <si>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</si>
  <si>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</si>
  <si>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</si>
  <si>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</si>
  <si>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</si>
  <si>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</si>
  <si>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</si>
  <si>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</si>
  <si>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</si>
  <si>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</si>
  <si>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</si>
  <si>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</si>
  <si>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</si>
  <si>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</si>
  <si>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</si>
  <si>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</si>
  <si>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</si>
  <si>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</si>
  <si>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</si>
  <si>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</si>
  <si>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</si>
  <si>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</si>
  <si>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</si>
  <si>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</si>
  <si>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</si>
  <si>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</si>
  <si>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</si>
  <si>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</si>
  <si>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</si>
  <si>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</si>
  <si>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</si>
  <si>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</si>
  <si>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</si>
  <si>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</si>
  <si>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</si>
  <si>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</si>
  <si>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</si>
  <si>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</si>
  <si>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</si>
  <si>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</si>
  <si>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</si>
  <si>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</si>
  <si>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</si>
  <si>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</si>
  <si>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</si>
  <si>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</si>
  <si>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</si>
  <si>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</si>
  <si>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</si>
  <si>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</si>
  <si>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</si>
  <si>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</si>
  <si>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</si>
  <si>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</si>
  <si>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</si>
  <si>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</si>
  <si>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</si>
  <si>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</si>
  <si>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</si>
  <si>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</si>
  <si>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</si>
  <si>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</si>
  <si>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</si>
  <si>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</si>
  <si>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</si>
  <si>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</si>
  <si>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</si>
  <si>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</si>
  <si>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</si>
  <si>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</si>
  <si>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</si>
  <si>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</si>
  <si>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</si>
  <si>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</si>
  <si>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</si>
  <si>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</si>
  <si>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</si>
  <si>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</si>
  <si>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</si>
  <si>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</si>
  <si>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</si>
  <si>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</si>
  <si>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</si>
  <si>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</si>
  <si>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</si>
  <si>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</si>
  <si>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</si>
  <si>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</si>
  <si>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</si>
  <si>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</si>
  <si>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</si>
  <si>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</si>
  <si>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</si>
  <si>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</si>
  <si>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</si>
  <si>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</si>
  <si>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</si>
  <si>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</si>
  <si>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</si>
  <si>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</si>
  <si>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</si>
  <si>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</si>
  <si>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</si>
  <si>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</si>
  <si>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</si>
  <si>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</si>
  <si>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</si>
  <si>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</si>
  <si>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</si>
  <si>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</si>
  <si>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</si>
  <si>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</si>
  <si>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</si>
  <si>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</si>
  <si>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</si>
  <si>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</si>
  <si>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</si>
  <si>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</si>
  <si>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</si>
  <si>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</si>
  <si>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</si>
  <si>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</si>
  <si>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</si>
  <si>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</si>
  <si>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</si>
  <si>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</si>
  <si>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</si>
  <si>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</si>
  <si>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</si>
  <si>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</si>
  <si>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</si>
  <si>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</si>
  <si>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</si>
  <si>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</si>
  <si>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</si>
  <si>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</si>
  <si>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</si>
  <si>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</si>
  <si>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</si>
  <si>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</si>
  <si>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</si>
  <si>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</si>
  <si>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</si>
  <si>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</si>
  <si>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</si>
  <si>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</si>
  <si>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</si>
  <si>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</si>
  <si>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</si>
  <si>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</si>
  <si>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</si>
  <si>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</si>
  <si>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</si>
  <si>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</si>
  <si>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</si>
  <si>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</si>
  <si>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</si>
  <si>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</si>
  <si>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</si>
  <si>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</si>
  <si>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</si>
  <si>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</si>
  <si>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</si>
  <si>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</si>
  <si>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</si>
  <si>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</si>
  <si>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</si>
  <si>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</si>
  <si>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</si>
  <si>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</si>
  <si>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</si>
  <si>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</si>
  <si>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</si>
  <si>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</si>
  <si>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</si>
  <si>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</si>
  <si>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</si>
  <si>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</si>
  <si>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</si>
  <si>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</si>
  <si>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</si>
  <si>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</si>
  <si>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</si>
  <si>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</si>
  <si>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</si>
  <si>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</si>
  <si>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</si>
  <si>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</si>
  <si>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</si>
  <si>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</si>
  <si>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</si>
  <si>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</si>
  <si>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</si>
  <si>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</si>
  <si>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</si>
  <si>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</si>
  <si>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</si>
  <si>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</si>
  <si>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</si>
  <si>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</si>
  <si>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</si>
  <si>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</si>
  <si>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</si>
  <si>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</si>
  <si>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</si>
  <si>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</si>
  <si>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</si>
  <si>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</si>
  <si>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</si>
  <si>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</si>
  <si>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</si>
  <si>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</si>
  <si>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</si>
  <si>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</si>
  <si>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</si>
  <si>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</si>
  <si>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</si>
  <si>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</si>
  <si>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</si>
  <si>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</si>
  <si>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</si>
  <si>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</si>
  <si>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</si>
  <si>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</si>
  <si>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</si>
  <si>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</si>
  <si>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</si>
  <si>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</si>
  <si>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</si>
  <si>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</si>
  <si>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</si>
  <si>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</si>
  <si>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</si>
  <si>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</si>
  <si>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</si>
  <si>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</si>
  <si>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</si>
  <si>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</si>
  <si>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</si>
  <si>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</si>
  <si>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</si>
  <si>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</si>
  <si>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</si>
  <si>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</si>
  <si>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</si>
  <si>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</si>
  <si>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</si>
  <si>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</si>
  <si>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</si>
  <si>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</si>
  <si>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</si>
  <si>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</si>
  <si>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</si>
  <si>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</si>
  <si>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</si>
  <si>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</si>
  <si>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</si>
  <si>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</si>
  <si>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</si>
  <si>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</si>
  <si>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</si>
  <si>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</si>
  <si>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</si>
  <si>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</si>
  <si>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</si>
  <si>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</si>
  <si>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</si>
  <si>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</si>
  <si>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</si>
  <si>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</si>
  <si>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</si>
  <si>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</si>
  <si>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</si>
  <si>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</si>
  <si>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</si>
  <si>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</si>
  <si>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</si>
  <si>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</si>
  <si>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</si>
  <si>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</si>
  <si>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</si>
  <si>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</si>
  <si>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</si>
  <si>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</si>
  <si>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</si>
  <si>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</si>
  <si>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</si>
  <si>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</si>
  <si>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</si>
  <si>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</si>
  <si>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</si>
  <si>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</si>
  <si>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</si>
  <si>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</si>
  <si>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</si>
  <si>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</si>
  <si>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</si>
  <si>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</si>
  <si>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</si>
  <si>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</si>
  <si>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</si>
  <si>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</si>
  <si>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</si>
  <si>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</si>
  <si>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</si>
  <si>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</si>
  <si>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</si>
  <si>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</si>
  <si>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</si>
  <si>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</si>
  <si>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</si>
  <si>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</si>
  <si>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</si>
  <si>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</si>
  <si>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</si>
  <si>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</si>
  <si>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</si>
  <si>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</si>
  <si>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</si>
  <si>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</si>
  <si>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</si>
  <si>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</si>
  <si>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</si>
  <si>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</si>
  <si>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</si>
  <si>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</si>
  <si>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</si>
  <si>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</si>
  <si>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</si>
  <si>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</si>
  <si>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</si>
  <si>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</si>
  <si>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</si>
  <si>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</si>
  <si>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</si>
  <si>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</si>
  <si>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</si>
  <si>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</si>
  <si>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</si>
  <si>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</si>
  <si>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</si>
  <si>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</si>
  <si>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</si>
  <si>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</si>
  <si>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</si>
  <si>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</si>
  <si>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</si>
  <si>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</si>
  <si>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</si>
  <si>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</si>
  <si>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</si>
  <si>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</si>
  <si>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</si>
  <si>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</si>
  <si>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</si>
  <si>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</si>
  <si>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</si>
  <si>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</si>
  <si>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</si>
  <si>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</si>
  <si>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</si>
  <si>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</si>
  <si>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</si>
  <si>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</si>
  <si>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</si>
  <si>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</si>
  <si>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</si>
  <si>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</si>
  <si>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</si>
  <si>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</si>
  <si>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</si>
  <si>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</si>
  <si>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</si>
  <si>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</si>
  <si>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</si>
  <si>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</si>
  <si>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</si>
  <si>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</si>
  <si>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</si>
  <si>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</si>
  <si>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</si>
  <si>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</si>
  <si>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</si>
  <si>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</si>
  <si>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</si>
  <si>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</si>
  <si>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</si>
  <si>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</si>
  <si>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</si>
  <si>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</si>
  <si>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</si>
  <si>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</si>
  <si>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</si>
  <si>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</si>
  <si>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</si>
  <si>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</si>
  <si>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</si>
  <si>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</si>
  <si>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</si>
  <si>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</si>
  <si>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</si>
  <si>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</si>
  <si>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</si>
  <si>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</si>
  <si>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</si>
  <si>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</si>
  <si>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</si>
  <si>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</si>
  <si>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</si>
  <si>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</si>
  <si>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</si>
  <si>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</si>
  <si>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</si>
  <si>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</si>
  <si>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</si>
  <si>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</si>
  <si>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</si>
  <si>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</si>
  <si>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</si>
  <si>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</si>
  <si>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</si>
  <si>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</si>
  <si>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</si>
  <si>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</si>
  <si>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</si>
  <si>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</si>
  <si>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</si>
  <si>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</si>
  <si>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</si>
  <si>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</si>
  <si>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</si>
  <si>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</si>
  <si>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</si>
  <si>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</si>
  <si>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</si>
  <si>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</si>
  <si>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</si>
  <si>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</si>
  <si>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</si>
  <si>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</si>
  <si>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</si>
  <si>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</si>
  <si>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</si>
  <si>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</si>
  <si>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</si>
  <si>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</si>
  <si>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</si>
  <si>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</si>
  <si>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</si>
  <si>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</si>
  <si>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</si>
  <si>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</si>
  <si>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</si>
  <si>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</si>
  <si>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</si>
  <si>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</si>
  <si>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</si>
  <si>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</si>
  <si>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</si>
  <si>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</si>
  <si>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</si>
  <si>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</si>
  <si>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</si>
  <si>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</si>
  <si>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</si>
  <si>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</si>
  <si>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</si>
  <si>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</si>
  <si>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</si>
  <si>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</si>
  <si>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</si>
  <si>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</si>
  <si>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</si>
  <si>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</si>
  <si>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</si>
  <si>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</si>
  <si>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</si>
  <si>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</si>
  <si>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</si>
  <si>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</si>
  <si>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</si>
  <si>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</si>
  <si>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</si>
  <si>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</si>
  <si>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</si>
  <si>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</si>
  <si>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</si>
  <si>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</si>
  <si>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</si>
  <si>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</si>
  <si>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</si>
  <si>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</si>
  <si>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</si>
  <si>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</si>
  <si>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</si>
  <si>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</si>
  <si>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</si>
  <si>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</si>
  <si>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</si>
  <si>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</si>
  <si>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</si>
  <si>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</si>
  <si>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</si>
  <si>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</si>
  <si>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</si>
  <si>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</si>
  <si>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</si>
  <si>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</si>
  <si>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</si>
  <si>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</si>
  <si>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</si>
  <si>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</si>
  <si>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</si>
  <si>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</si>
  <si>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</si>
  <si>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</si>
  <si>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</si>
  <si>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</si>
  <si>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</si>
  <si>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</si>
  <si>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</si>
  <si>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</si>
  <si>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</si>
  <si>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</si>
  <si>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</si>
  <si>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</si>
  <si>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</si>
  <si>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</si>
  <si>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</si>
  <si>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</si>
  <si>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</si>
  <si>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</si>
  <si>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</si>
  <si>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</si>
  <si>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</si>
  <si>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</si>
  <si>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</si>
  <si>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</si>
  <si>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</si>
  <si>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</si>
  <si>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</si>
  <si>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</si>
  <si>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</si>
  <si>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</si>
  <si>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</si>
  <si>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</si>
  <si>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</si>
  <si>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</si>
  <si>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</si>
  <si>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</si>
  <si>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</si>
  <si>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</si>
  <si>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</si>
  <si>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</si>
  <si>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</si>
  <si>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</si>
  <si>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</si>
  <si>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</si>
  <si>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</si>
  <si>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</si>
  <si>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</si>
  <si>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</si>
  <si>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</si>
  <si>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</si>
  <si>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</si>
  <si>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</si>
  <si>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</si>
  <si>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</si>
  <si>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</si>
  <si>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</si>
  <si>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</si>
  <si>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</si>
  <si>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</si>
  <si>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</si>
  <si>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</si>
  <si>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</si>
  <si>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</si>
  <si>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</si>
  <si>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</si>
  <si>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</si>
  <si>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</si>
  <si>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</si>
  <si>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</si>
  <si>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</si>
  <si>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</si>
  <si>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</si>
  <si>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</si>
  <si>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</si>
  <si>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</si>
  <si>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</si>
  <si>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</si>
  <si>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</si>
  <si>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</si>
  <si>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</si>
  <si>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</si>
  <si>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</si>
  <si>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</si>
  <si>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</si>
  <si>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</si>
  <si>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</si>
  <si>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</si>
  <si>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</si>
  <si>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</si>
  <si>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</si>
  <si>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</si>
  <si>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</si>
  <si>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</si>
  <si>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</si>
  <si>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</si>
  <si>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</si>
  <si>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</si>
  <si>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</si>
  <si>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</si>
  <si>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</si>
  <si>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</si>
  <si>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</si>
  <si>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</si>
  <si>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</si>
  <si>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</si>
  <si>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</si>
  <si>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</si>
  <si>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</si>
  <si>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</si>
  <si>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</si>
  <si>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</si>
  <si>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</si>
  <si>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</si>
  <si>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</si>
  <si>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</si>
  <si>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</si>
  <si>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</si>
  <si>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</si>
  <si>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</si>
  <si>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</si>
  <si>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</si>
  <si>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</si>
  <si>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</si>
  <si>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</si>
  <si>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</si>
  <si>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</si>
  <si>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</si>
  <si>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</si>
  <si>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</si>
  <si>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</si>
  <si>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</si>
  <si>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</si>
  <si>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</si>
  <si>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</si>
  <si>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</si>
  <si>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</si>
  <si>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</si>
  <si>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</si>
  <si>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</si>
  <si>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</si>
  <si>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</si>
  <si>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</si>
  <si>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</si>
  <si>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</si>
  <si>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</si>
  <si>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</si>
  <si>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</si>
  <si>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</si>
  <si>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</si>
  <si>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</si>
  <si>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</si>
  <si>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</si>
  <si>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</si>
  <si>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</si>
  <si>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</si>
  <si>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</si>
  <si>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</si>
  <si>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</si>
  <si>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</si>
  <si>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</si>
  <si>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</si>
  <si>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</si>
  <si>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</si>
  <si>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</si>
  <si>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</si>
  <si>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</si>
  <si>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</si>
  <si>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</si>
  <si>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</si>
  <si>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</si>
  <si>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</si>
  <si>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</si>
  <si>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</si>
  <si>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</si>
  <si>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</si>
  <si>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</si>
  <si>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</si>
  <si>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</si>
  <si>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</si>
  <si>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</si>
  <si>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</si>
  <si>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</si>
  <si>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</si>
  <si>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</si>
  <si>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</si>
  <si>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</si>
  <si>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</si>
  <si>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</si>
  <si>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</si>
  <si>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</si>
  <si>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</si>
  <si>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</si>
  <si>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</si>
  <si>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</si>
  <si>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</si>
  <si>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</si>
  <si>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</si>
  <si>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</si>
  <si>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</si>
  <si>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</si>
  <si>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</si>
  <si>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</si>
  <si>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</si>
  <si>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</si>
  <si>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</si>
  <si>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</si>
  <si>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</si>
  <si>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</si>
  <si>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</si>
  <si>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</si>
  <si>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</si>
  <si>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</si>
  <si>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</si>
  <si>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</si>
  <si>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</si>
  <si>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</si>
  <si>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</si>
  <si>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</si>
  <si>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</si>
  <si>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</si>
  <si>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</si>
  <si>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</si>
  <si>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</si>
  <si>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</si>
  <si>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</si>
  <si>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</si>
  <si>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</si>
  <si>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</si>
  <si>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</si>
  <si>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</si>
  <si>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</si>
  <si>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</si>
  <si>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</si>
  <si>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</si>
  <si>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</si>
  <si>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</si>
  <si>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</si>
  <si>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</si>
  <si>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</si>
  <si>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</si>
  <si>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</si>
  <si>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</si>
  <si>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</si>
  <si>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</si>
  <si>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</si>
  <si>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</si>
  <si>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</si>
  <si>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</si>
  <si>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</si>
  <si>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</si>
  <si>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</si>
  <si>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</si>
  <si>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</si>
  <si>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</si>
  <si>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</si>
  <si>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</si>
  <si>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</si>
  <si>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</si>
  <si>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</si>
  <si>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</si>
  <si>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</si>
  <si>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</si>
  <si>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</si>
  <si>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</si>
  <si>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</si>
  <si>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</si>
  <si>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</si>
  <si>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</si>
  <si>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</si>
  <si>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</si>
  <si>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</si>
  <si>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</si>
  <si>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</si>
  <si>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</si>
  <si>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</si>
  <si>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</si>
  <si>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</si>
  <si>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</si>
  <si>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</si>
  <si>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</si>
  <si>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</si>
  <si>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</si>
  <si>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</si>
  <si>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</si>
  <si>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</si>
  <si>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</si>
  <si>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</si>
  <si>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</si>
  <si>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</si>
  <si>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</si>
  <si>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</si>
  <si>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</si>
  <si>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</si>
  <si>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</si>
  <si>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</si>
  <si>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</si>
  <si>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</si>
  <si>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</si>
  <si>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</si>
  <si>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</si>
  <si>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</si>
  <si>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</si>
  <si>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</si>
  <si>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</si>
  <si>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</si>
  <si>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</si>
  <si>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</si>
  <si>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</si>
  <si>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</si>
  <si>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</si>
  <si>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</si>
  <si>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</si>
  <si>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</si>
  <si>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</si>
  <si>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</si>
  <si>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</si>
  <si>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</si>
  <si>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</si>
  <si>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</si>
  <si>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</si>
  <si>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</si>
  <si>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</si>
  <si>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</si>
  <si>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</si>
  <si>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</si>
  <si>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</si>
  <si>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</si>
  <si>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</si>
  <si>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</si>
  <si>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</si>
  <si>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</si>
  <si>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</si>
  <si>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</si>
  <si>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</si>
  <si>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</si>
  <si>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</si>
  <si>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</si>
  <si>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</si>
  <si>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</si>
  <si>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</si>
  <si>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</si>
  <si>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</si>
  <si>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</si>
  <si>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</si>
  <si>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</si>
  <si>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</si>
  <si>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</si>
  <si>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</si>
  <si>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</si>
  <si>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</si>
  <si>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</si>
  <si>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</si>
  <si>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</si>
  <si>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</si>
  <si>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</si>
  <si>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</si>
  <si>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</si>
  <si>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</si>
  <si>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</si>
  <si>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</si>
  <si>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</si>
  <si>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</si>
  <si>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</si>
  <si>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</si>
  <si>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</si>
  <si>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</si>
  <si>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</si>
  <si>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</si>
  <si>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</si>
  <si>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</si>
  <si>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</si>
  <si>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</si>
  <si>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</si>
  <si>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</si>
  <si>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</si>
  <si>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</si>
  <si>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</si>
  <si>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</si>
  <si>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</si>
  <si>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</si>
  <si>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</si>
  <si>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</si>
  <si>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</si>
  <si>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</si>
  <si>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</si>
  <si>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</si>
  <si>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</si>
  <si>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</si>
  <si>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</si>
  <si>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</si>
  <si>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</si>
  <si>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</si>
  <si>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</si>
  <si>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</si>
  <si>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</si>
  <si>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</si>
  <si>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</si>
  <si>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</si>
  <si>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</si>
  <si>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</si>
  <si>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</si>
  <si>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</si>
  <si>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</si>
  <si>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</si>
  <si>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</si>
  <si>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</si>
  <si>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</si>
  <si>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</si>
  <si>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</si>
  <si>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</si>
  <si>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</si>
  <si>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</si>
  <si>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</si>
  <si>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</si>
  <si>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</si>
  <si>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</si>
  <si>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</si>
  <si>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</si>
  <si>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</si>
  <si>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</si>
  <si>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</si>
  <si>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</si>
  <si>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</si>
  <si>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</si>
  <si>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</si>
  <si>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</si>
  <si>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</si>
  <si>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</si>
  <si>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</si>
  <si>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</si>
  <si>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</si>
  <si>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</si>
  <si>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</si>
  <si>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</si>
  <si>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</si>
  <si>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</si>
  <si>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</si>
  <si>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</si>
  <si>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</si>
  <si>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</si>
  <si>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</si>
  <si>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</si>
  <si>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</si>
  <si>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</si>
  <si>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</si>
  <si>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</si>
  <si>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</si>
  <si>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</si>
  <si>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</si>
  <si>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</si>
  <si>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</si>
  <si>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</si>
  <si>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</si>
  <si>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</si>
  <si>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</si>
  <si>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</si>
  <si>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</si>
  <si>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</si>
  <si>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</si>
  <si>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</si>
  <si>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</si>
  <si>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</si>
  <si>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</si>
  <si>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</si>
  <si>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</si>
  <si>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</si>
  <si>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</si>
  <si>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</si>
  <si>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</si>
  <si>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</si>
  <si>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</si>
  <si>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</si>
  <si>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</si>
  <si>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</si>
  <si>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</si>
  <si>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</si>
  <si>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</si>
  <si>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</si>
  <si>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</si>
  <si>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</si>
  <si>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</si>
  <si>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</si>
  <si>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</si>
  <si>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</si>
  <si>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</si>
  <si>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</si>
  <si>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</si>
  <si>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</si>
  <si>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</si>
  <si>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</si>
  <si>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</si>
  <si>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</si>
  <si>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</si>
  <si>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</si>
  <si>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</si>
  <si>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</si>
  <si>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</si>
  <si>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</si>
  <si>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</si>
  <si>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</si>
  <si>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</si>
  <si>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</si>
  <si>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</si>
  <si>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</si>
  <si>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</si>
  <si>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</si>
  <si>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</si>
  <si>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</si>
  <si>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</si>
  <si>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</si>
  <si>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</si>
  <si>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</si>
  <si>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</si>
  <si>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</si>
  <si>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</si>
  <si>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</si>
  <si>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</si>
  <si>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</si>
  <si>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</si>
  <si>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</si>
  <si>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</si>
  <si>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</si>
  <si>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</si>
  <si>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</si>
  <si>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</si>
  <si>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</si>
  <si>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</si>
  <si>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</si>
  <si>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</si>
  <si>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</si>
  <si>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</si>
  <si>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</si>
  <si>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</si>
  <si>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</si>
  <si>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</si>
  <si>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</si>
  <si>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</si>
  <si>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</si>
  <si>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</si>
  <si>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</si>
  <si>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</si>
  <si>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</si>
  <si>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</si>
  <si>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</si>
  <si>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</si>
  <si>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</si>
  <si>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</si>
  <si>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</si>
  <si>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</si>
  <si>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</si>
  <si>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</si>
  <si>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</si>
  <si>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</si>
  <si>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</si>
  <si>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</si>
  <si>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</si>
  <si>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</si>
  <si>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</si>
  <si>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</si>
  <si>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</si>
  <si>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</si>
  <si>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</si>
  <si>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</si>
  <si>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</si>
  <si>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</si>
  <si>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</si>
  <si>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</si>
  <si>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</si>
  <si>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</si>
  <si>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</si>
  <si>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</si>
  <si>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</si>
  <si>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</si>
  <si>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</si>
  <si>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</si>
  <si>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</si>
  <si>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</si>
  <si>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</si>
  <si>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</si>
  <si>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</si>
  <si>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</si>
  <si>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</si>
  <si>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</si>
  <si>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</si>
  <si>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</si>
  <si>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</si>
  <si>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</si>
  <si>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</si>
  <si>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</si>
  <si>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</si>
  <si>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</si>
  <si>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</si>
  <si>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</si>
  <si>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</si>
  <si>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</si>
  <si>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</si>
  <si>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</si>
  <si>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</si>
  <si>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</si>
  <si>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</si>
  <si>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</si>
  <si>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</si>
  <si>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</si>
  <si>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</si>
  <si>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</si>
  <si>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</si>
  <si>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</si>
  <si>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</si>
  <si>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</si>
  <si>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</si>
  <si>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</si>
  <si>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</si>
  <si>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</si>
  <si>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</si>
  <si>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</si>
  <si>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</si>
  <si>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</si>
  <si>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</si>
  <si>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</si>
  <si>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</si>
  <si>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</si>
  <si>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</si>
  <si>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</si>
  <si>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</si>
  <si>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</si>
  <si>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</si>
  <si>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</si>
  <si>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</si>
  <si>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</si>
  <si>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</si>
  <si>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</si>
  <si>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</si>
  <si>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</si>
  <si>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</si>
  <si>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</si>
  <si>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</si>
  <si>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</si>
  <si>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</si>
  <si>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</si>
  <si>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</si>
  <si>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</si>
  <si>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</si>
  <si>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</si>
  <si>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</si>
  <si>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</si>
  <si>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</si>
  <si>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</si>
  <si>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</si>
  <si>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</si>
  <si>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</si>
  <si>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</si>
  <si>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</si>
  <si>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</si>
  <si>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</si>
  <si>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</si>
  <si>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</si>
  <si>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</si>
  <si>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</si>
  <si>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</si>
  <si>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</si>
  <si>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</si>
  <si>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</si>
  <si>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</si>
  <si>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</si>
  <si>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</si>
  <si>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</si>
  <si>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</si>
  <si>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</si>
  <si>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</si>
  <si>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</si>
  <si>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</si>
  <si>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</si>
  <si>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</si>
  <si>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</si>
  <si>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</si>
  <si>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</si>
  <si>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</si>
  <si>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</si>
  <si>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</si>
  <si>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</si>
  <si>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</si>
  <si>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</si>
  <si>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</si>
  <si>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</si>
  <si>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</si>
  <si>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</si>
  <si>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</si>
  <si>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</si>
  <si>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</si>
  <si>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</si>
  <si>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</si>
  <si>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</si>
  <si>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</si>
  <si>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</si>
  <si>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</si>
  <si>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</si>
  <si>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</si>
  <si>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</si>
  <si>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</si>
  <si>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</si>
  <si>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</si>
  <si>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</si>
  <si>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</si>
  <si>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</si>
  <si>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</si>
  <si>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</si>
  <si>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</si>
  <si>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</si>
  <si>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</si>
  <si>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</si>
  <si>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</si>
  <si>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</si>
  <si>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</si>
  <si>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</si>
  <si>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</si>
  <si>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</si>
  <si>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</si>
  <si>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</si>
  <si>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</si>
  <si>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</si>
  <si>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</si>
  <si>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</si>
  <si>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</si>
  <si>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</si>
  <si>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</si>
  <si>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</si>
  <si>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</si>
  <si>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</si>
  <si>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</si>
  <si>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</si>
  <si>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</si>
  <si>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</si>
  <si>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</si>
  <si>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</si>
  <si>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</si>
  <si>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</si>
  <si>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</si>
  <si>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</si>
  <si>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</si>
  <si>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</si>
  <si>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</si>
  <si>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</si>
  <si>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</si>
  <si>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</si>
  <si>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</si>
  <si>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</si>
  <si>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</si>
  <si>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</si>
  <si>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</si>
  <si>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</si>
  <si>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</si>
  <si>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</si>
  <si>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</si>
  <si>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</si>
  <si>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</si>
  <si>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</si>
  <si>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</si>
  <si>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</si>
  <si>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</si>
  <si>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</si>
  <si>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</si>
  <si>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</si>
  <si>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</si>
  <si>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</si>
  <si>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</si>
  <si>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</si>
  <si>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</si>
  <si>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</si>
  <si>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</si>
  <si>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</si>
  <si>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</si>
  <si>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</si>
  <si>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</si>
  <si>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</si>
  <si>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</si>
  <si>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</si>
  <si>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</si>
  <si>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</si>
  <si>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</si>
  <si>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</si>
  <si>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</si>
  <si>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</si>
  <si>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</si>
  <si>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</si>
  <si>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</si>
  <si>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</si>
  <si>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</si>
  <si>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</si>
  <si>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</si>
  <si>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</si>
  <si>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</si>
  <si>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</si>
  <si>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</si>
  <si>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</si>
  <si>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</si>
  <si>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</si>
  <si>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</si>
  <si>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</si>
  <si>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</si>
  <si>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</si>
  <si>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</si>
  <si>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</si>
  <si>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</si>
  <si>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</si>
  <si>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</si>
  <si>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</si>
  <si>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</si>
  <si>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</si>
  <si>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</si>
  <si>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</si>
  <si>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</si>
  <si>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</si>
  <si>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</si>
  <si>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</si>
  <si>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</si>
  <si>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</si>
  <si>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</si>
  <si>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</si>
  <si>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</si>
  <si>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</si>
  <si>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</si>
  <si>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</si>
  <si>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</si>
  <si>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</si>
  <si>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</si>
  <si>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</si>
  <si>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</si>
  <si>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</si>
  <si>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</si>
  <si>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</si>
  <si>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</si>
  <si>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</si>
  <si>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</si>
  <si>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</si>
  <si>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</si>
  <si>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</si>
  <si>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</si>
  <si>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</si>
  <si>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</si>
  <si>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</si>
  <si>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</si>
  <si>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</si>
  <si>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</si>
  <si>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</si>
  <si>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</si>
  <si>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</si>
  <si>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</si>
  <si>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</si>
  <si>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</si>
  <si>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</si>
  <si>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</si>
  <si>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</si>
  <si>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</si>
  <si>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</si>
  <si>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</si>
  <si>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</si>
  <si>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</si>
  <si>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</si>
  <si>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</si>
  <si>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</si>
  <si>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</si>
  <si>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</si>
  <si>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</si>
  <si>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</si>
  <si>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</si>
  <si>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</si>
  <si>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</si>
  <si>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</si>
  <si>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</si>
  <si>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</si>
  <si>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</si>
  <si>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</si>
  <si>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</si>
  <si>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</si>
  <si>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</si>
  <si>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</si>
  <si>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</si>
  <si>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</si>
  <si>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</si>
  <si>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</si>
  <si>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</si>
  <si>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</si>
  <si>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</si>
  <si>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</si>
  <si>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</si>
  <si>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</si>
  <si>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</si>
  <si>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</si>
  <si>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</si>
  <si>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</si>
  <si>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</si>
  <si>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</si>
  <si>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</si>
  <si>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</si>
  <si>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</si>
  <si>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</si>
  <si>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</si>
  <si>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</si>
  <si>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</si>
  <si>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</si>
  <si>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</si>
  <si>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</si>
  <si>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</si>
  <si>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</si>
  <si>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</si>
  <si>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</si>
  <si>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</si>
  <si>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</si>
  <si>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</si>
  <si>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</si>
  <si>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</si>
  <si>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</si>
  <si>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</si>
  <si>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</si>
  <si>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</si>
  <si>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</si>
  <si>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</si>
  <si>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</si>
  <si>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</si>
  <si>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</si>
  <si>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</si>
  <si>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</si>
  <si>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</si>
  <si>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</si>
  <si>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</si>
  <si>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</si>
  <si>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</si>
  <si>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</si>
  <si>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</si>
  <si>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</si>
  <si>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</si>
  <si>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</si>
  <si>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</si>
  <si>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</si>
  <si>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</si>
  <si>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</si>
  <si>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</si>
  <si>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</si>
  <si>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</si>
  <si>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</si>
  <si>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</si>
  <si>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</si>
  <si>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</si>
  <si>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</si>
  <si>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</si>
  <si>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</si>
  <si>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</si>
  <si>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</si>
  <si>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</si>
  <si>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</si>
  <si>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</si>
  <si>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</si>
  <si>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</si>
  <si>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</si>
  <si>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</si>
  <si>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</si>
  <si>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</si>
  <si>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</si>
  <si>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</si>
  <si>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</si>
  <si>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</si>
  <si>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</si>
  <si>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</si>
  <si>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</si>
  <si>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</si>
  <si>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</si>
  <si>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</si>
  <si>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</si>
  <si>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</si>
  <si>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</si>
  <si>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</si>
  <si>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</si>
  <si>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</si>
  <si>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</si>
  <si>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</si>
  <si>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</si>
  <si>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</si>
  <si>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</si>
  <si>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</si>
  <si>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</si>
  <si>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</si>
  <si>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</si>
  <si>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</si>
  <si>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</si>
  <si>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</si>
  <si>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</si>
  <si>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</si>
  <si>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</si>
  <si>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</si>
  <si>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</si>
  <si>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</si>
  <si>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</si>
  <si>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</si>
  <si>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</si>
  <si>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</si>
  <si>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</si>
  <si>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</si>
  <si>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</si>
  <si>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</si>
  <si>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</si>
  <si>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</si>
  <si>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</si>
  <si>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</si>
  <si>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</si>
  <si>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</si>
  <si>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</si>
  <si>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</si>
  <si>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</si>
  <si>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</si>
  <si>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</si>
  <si>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</si>
  <si>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</si>
  <si>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</si>
  <si>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</si>
  <si>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</si>
  <si>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</si>
  <si>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</si>
  <si>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</si>
  <si>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</si>
  <si>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</si>
  <si>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</si>
  <si>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</si>
  <si>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</si>
  <si>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</si>
  <si>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</si>
  <si>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</si>
  <si>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</si>
  <si>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</si>
  <si>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</si>
  <si>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</si>
  <si>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</si>
  <si>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</si>
  <si>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</si>
  <si>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</si>
  <si>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</si>
  <si>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</si>
  <si>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</si>
  <si>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</si>
  <si>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</si>
  <si>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</si>
  <si>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</si>
  <si>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</si>
  <si>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</si>
  <si>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</si>
  <si>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</si>
  <si>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</si>
  <si>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</si>
  <si>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</si>
  <si>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</si>
  <si>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</si>
  <si>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</si>
  <si>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</si>
  <si>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</si>
  <si>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</si>
  <si>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</si>
  <si>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</si>
  <si>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</si>
  <si>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</si>
  <si>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</si>
  <si>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</si>
  <si>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</si>
  <si>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</si>
  <si>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</si>
  <si>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</si>
  <si>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</si>
  <si>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</si>
  <si>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</si>
  <si>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</si>
  <si>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</si>
  <si>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</si>
  <si>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</si>
  <si>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</si>
  <si>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</si>
  <si>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</si>
  <si>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</si>
  <si>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</si>
  <si>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</si>
  <si>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</si>
  <si>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</si>
  <si>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</si>
  <si>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</si>
  <si>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</si>
  <si>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</si>
  <si>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</si>
  <si>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</si>
  <si>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</si>
  <si>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</si>
  <si>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</si>
  <si>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</si>
  <si>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</si>
  <si>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</si>
  <si>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</si>
  <si>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</si>
  <si>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</si>
  <si>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</si>
  <si>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</si>
  <si>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</si>
  <si>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</si>
  <si>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</si>
  <si>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</si>
  <si>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</si>
  <si>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</si>
  <si>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</si>
  <si>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</si>
  <si>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</si>
  <si>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</si>
  <si>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</si>
  <si>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</si>
  <si>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</si>
  <si>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</si>
  <si>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</si>
  <si>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</si>
  <si>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</si>
  <si>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</si>
  <si>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</si>
  <si>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</si>
  <si>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</si>
  <si>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</si>
  <si>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</si>
  <si>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</si>
  <si>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</si>
  <si>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</si>
  <si>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</si>
  <si>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</si>
  <si>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</si>
  <si>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</si>
  <si>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</si>
  <si>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</si>
  <si>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</si>
  <si>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</si>
  <si>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</si>
  <si>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</si>
  <si>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</si>
  <si>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</si>
  <si>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</si>
  <si>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</si>
  <si>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</si>
  <si>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</si>
  <si>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</si>
  <si>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</si>
  <si>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</si>
  <si>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</si>
  <si>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</si>
  <si>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</si>
  <si>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</si>
  <si>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</si>
  <si>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</si>
  <si>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</si>
  <si>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</si>
  <si>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</si>
  <si>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</si>
  <si>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</si>
  <si>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</si>
  <si>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</si>
  <si>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</si>
  <si>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</si>
  <si>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</si>
  <si>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</si>
  <si>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</si>
  <si>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</si>
  <si>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</si>
  <si>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</si>
  <si>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</si>
  <si>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</si>
  <si>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</si>
  <si>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</si>
  <si>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</si>
  <si>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</si>
  <si>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</si>
  <si>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</si>
  <si>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</si>
  <si>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</si>
  <si>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</si>
  <si>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</si>
  <si>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</si>
  <si>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</si>
  <si>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</si>
  <si>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</si>
  <si>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</si>
  <si>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</si>
  <si>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</si>
  <si>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</si>
  <si>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</si>
  <si>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</si>
  <si>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</si>
  <si>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</si>
  <si>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</si>
  <si>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</si>
  <si>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</si>
  <si>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</si>
  <si>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</si>
  <si>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</si>
  <si>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</si>
  <si>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</si>
  <si>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</si>
  <si>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</si>
  <si>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</si>
  <si>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</si>
  <si>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</si>
  <si>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</si>
  <si>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</si>
  <si>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</si>
  <si>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</si>
  <si>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</si>
  <si>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</si>
  <si>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</si>
  <si>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</si>
  <si>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</si>
  <si>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</si>
  <si>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</si>
  <si>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</si>
  <si>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</si>
  <si>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</si>
  <si>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</si>
  <si>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</si>
  <si>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</si>
  <si>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</si>
  <si>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</si>
  <si>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</si>
  <si>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</si>
  <si>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</si>
  <si>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</si>
  <si>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</si>
  <si>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</si>
  <si>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</si>
  <si>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</si>
  <si>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</si>
  <si>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</si>
  <si>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</si>
  <si>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</si>
  <si>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</si>
  <si>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</si>
  <si>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</si>
  <si>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</si>
  <si>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</si>
  <si>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</si>
  <si>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</si>
  <si>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</si>
  <si>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</si>
  <si>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</si>
  <si>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</si>
  <si>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</si>
  <si>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</si>
  <si>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</si>
  <si>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</si>
  <si>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</si>
  <si>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</si>
  <si>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</si>
  <si>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</si>
  <si>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</si>
  <si>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</si>
  <si>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</si>
  <si>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</si>
  <si>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</si>
  <si>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</si>
  <si>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</si>
  <si>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</si>
  <si>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</si>
  <si>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</si>
  <si>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</si>
  <si>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</si>
  <si>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</si>
  <si>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</si>
  <si>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</si>
  <si>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</si>
  <si>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</si>
  <si>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</si>
  <si>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</si>
  <si>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</si>
  <si>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</si>
  <si>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</si>
  <si>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</si>
  <si>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</si>
  <si>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</si>
  <si>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</si>
  <si>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</si>
  <si>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</si>
  <si>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</si>
  <si>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</si>
  <si>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</si>
  <si>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</si>
  <si>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</si>
  <si>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</si>
  <si>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</si>
  <si>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</si>
  <si>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</si>
  <si>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</si>
  <si>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</si>
  <si>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</si>
  <si>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</si>
  <si>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</si>
  <si>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</si>
  <si>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</si>
  <si>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</si>
  <si>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</si>
  <si>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</si>
  <si>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</si>
  <si>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</si>
  <si>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</si>
  <si>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</si>
  <si>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</si>
  <si>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</si>
  <si>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</si>
  <si>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</si>
  <si>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</si>
  <si>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</si>
  <si>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</si>
  <si>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</si>
  <si>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</si>
  <si>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</si>
  <si>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</si>
  <si>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</si>
  <si>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</si>
  <si>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</si>
  <si>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</si>
  <si>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</si>
  <si>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</si>
  <si>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</si>
  <si>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</si>
  <si>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</si>
  <si>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</si>
  <si>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</si>
  <si>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</si>
  <si>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</si>
  <si>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</si>
  <si>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</si>
  <si>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</si>
  <si>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</si>
  <si>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</si>
  <si>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</si>
  <si>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</si>
  <si>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</si>
  <si>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</si>
  <si>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</si>
  <si>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</si>
  <si>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</si>
  <si>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</si>
  <si>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</si>
  <si>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</si>
  <si>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</si>
  <si>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</si>
  <si>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</si>
  <si>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</si>
  <si>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</si>
  <si>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</si>
  <si>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</si>
  <si>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</si>
  <si>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</si>
  <si>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</si>
  <si>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</si>
  <si>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</si>
  <si>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</si>
  <si>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</si>
  <si>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</si>
  <si>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</si>
  <si>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</si>
  <si>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</si>
  <si>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</si>
  <si>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</si>
  <si>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</si>
  <si>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</si>
  <si>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</si>
  <si>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</si>
  <si>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</si>
  <si>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</si>
  <si>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</si>
  <si>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</si>
  <si>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</si>
  <si>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</si>
  <si>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</si>
  <si>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</si>
  <si>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</si>
  <si>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</si>
  <si>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</si>
  <si>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</si>
  <si>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</si>
  <si>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</si>
  <si>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</si>
  <si>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</si>
  <si>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</si>
  <si>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</si>
  <si>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</si>
  <si>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</si>
  <si>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</si>
  <si>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</si>
  <si>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</si>
  <si>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</si>
  <si>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</si>
  <si>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</si>
  <si>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</si>
  <si>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</si>
  <si>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</si>
  <si>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</si>
  <si>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</si>
  <si>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</si>
  <si>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</si>
  <si>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</si>
  <si>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</si>
  <si>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</si>
  <si>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</si>
  <si>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</si>
  <si>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</si>
  <si>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</si>
  <si>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</si>
  <si>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</si>
  <si>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</si>
  <si>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</si>
  <si>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</si>
  <si>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</si>
  <si>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</si>
  <si>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</si>
  <si>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</si>
  <si>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</si>
  <si>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</si>
  <si>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</si>
  <si>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</si>
  <si>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</si>
  <si>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</si>
  <si>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</si>
  <si>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</si>
  <si>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</si>
  <si>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</si>
  <si>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</si>
  <si>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</si>
  <si>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</si>
  <si>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</si>
  <si>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</si>
  <si>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</si>
  <si>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</si>
  <si>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</si>
  <si>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</si>
  <si>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</si>
  <si>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</si>
  <si>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</si>
  <si>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</si>
  <si>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</si>
  <si>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</si>
  <si>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</si>
  <si>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</si>
  <si>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</si>
  <si>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</si>
  <si>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</si>
  <si>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</si>
  <si>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</si>
  <si>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</si>
  <si>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</si>
  <si>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</si>
  <si>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</si>
  <si>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</si>
  <si>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</si>
  <si>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</si>
  <si>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</si>
  <si>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</si>
  <si>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</si>
  <si>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</si>
  <si>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</si>
  <si>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</si>
  <si>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</si>
  <si>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</si>
  <si>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</si>
  <si>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</si>
  <si>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</si>
  <si>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</si>
  <si>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</si>
  <si>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</si>
  <si>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</si>
  <si>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</si>
  <si>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</si>
  <si>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</si>
  <si>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</si>
  <si>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</si>
  <si>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</si>
  <si>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</si>
  <si>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</si>
  <si>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</si>
  <si>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</si>
  <si>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</si>
  <si>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</si>
  <si>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</si>
  <si>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</si>
  <si>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</si>
  <si>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</si>
  <si>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</si>
  <si>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</si>
  <si>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</si>
  <si>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</si>
  <si>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</si>
  <si>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</si>
  <si>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</si>
  <si>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</si>
  <si>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</si>
  <si>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</si>
  <si>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</si>
  <si>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</si>
  <si>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</si>
  <si>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</si>
  <si>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</si>
  <si>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</si>
  <si>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</si>
  <si>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</si>
  <si>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</si>
  <si>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</si>
  <si>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</si>
  <si>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</si>
  <si>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</si>
  <si>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</si>
  <si>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</si>
  <si>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</si>
  <si>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</si>
  <si>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</si>
  <si>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</si>
  <si>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</si>
  <si>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</si>
  <si>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</si>
  <si>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</si>
  <si>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</si>
  <si>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</si>
  <si>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</si>
  <si>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</si>
  <si>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</si>
  <si>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</si>
  <si>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</si>
  <si>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</si>
  <si>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</si>
  <si>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</si>
  <si>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</si>
  <si>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</si>
  <si>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</si>
  <si>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</si>
  <si>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</si>
  <si>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</si>
  <si>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</si>
  <si>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</si>
  <si>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</si>
  <si>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</si>
  <si>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</si>
  <si>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</si>
  <si>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</si>
  <si>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</si>
  <si>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</si>
  <si>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</si>
  <si>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</si>
  <si>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</si>
  <si>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</si>
  <si>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</si>
  <si>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</si>
  <si>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</si>
  <si>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</si>
  <si>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</si>
  <si>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</si>
  <si>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</si>
  <si>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</si>
  <si>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</si>
  <si>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</si>
  <si>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</si>
  <si>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</si>
  <si>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</si>
  <si>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</si>
  <si>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</si>
  <si>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</si>
  <si>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</si>
  <si>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</si>
  <si>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</si>
  <si>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</si>
  <si>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</si>
  <si>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</si>
  <si>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</si>
  <si>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</si>
  <si>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</si>
  <si>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</si>
  <si>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</si>
  <si>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</si>
  <si>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</si>
  <si>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</si>
  <si>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</si>
  <si>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</si>
  <si>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</si>
  <si>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</si>
  <si>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</si>
  <si>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</si>
  <si>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</si>
  <si>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</si>
  <si>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</si>
  <si>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</si>
  <si>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</si>
  <si>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</si>
  <si>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</si>
  <si>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</si>
  <si>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</si>
  <si>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</si>
  <si>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</si>
  <si>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</si>
  <si>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</si>
  <si>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</si>
  <si>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</si>
  <si>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</si>
  <si>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</si>
  <si>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</si>
  <si>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</si>
  <si>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</si>
  <si>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</si>
  <si>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</si>
  <si>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</si>
  <si>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</si>
  <si>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</si>
  <si>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</si>
  <si>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</si>
  <si>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</si>
  <si>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</si>
  <si>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</si>
  <si>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</si>
  <si>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</si>
  <si>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</si>
  <si>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</si>
  <si>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</si>
  <si>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</si>
  <si>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</si>
  <si>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</si>
  <si>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</si>
  <si>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</si>
  <si>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</si>
  <si>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</si>
  <si>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</si>
  <si>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</si>
  <si>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</si>
  <si>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</si>
  <si>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</si>
  <si>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</si>
  <si>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</si>
  <si>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</si>
  <si>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</si>
  <si>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</si>
  <si>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</si>
  <si>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</si>
  <si>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</si>
  <si>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</si>
  <si>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</si>
  <si>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</si>
  <si>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</si>
  <si>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</si>
  <si>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</si>
  <si>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</si>
  <si>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</si>
  <si>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</si>
  <si>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</si>
  <si>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</si>
  <si>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</si>
  <si>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</si>
  <si>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</si>
  <si>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</si>
  <si>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</si>
  <si>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</si>
  <si>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</si>
  <si>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</si>
  <si>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</si>
  <si>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</si>
  <si>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</si>
  <si>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</si>
  <si>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</si>
  <si>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</si>
  <si>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</si>
  <si>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</si>
  <si>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</si>
  <si>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</si>
  <si>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</si>
  <si>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</si>
  <si>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</si>
  <si>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</si>
  <si>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</si>
  <si>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</si>
  <si>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</si>
  <si>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</si>
  <si>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</si>
  <si>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</si>
  <si>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</si>
  <si>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</si>
  <si>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</si>
  <si>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</si>
  <si>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</si>
  <si>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</si>
  <si>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</si>
  <si>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</si>
  <si>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</si>
  <si>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</si>
  <si>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</si>
  <si>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</si>
  <si>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</si>
  <si>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</si>
  <si>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</si>
  <si>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</si>
  <si>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</si>
  <si>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</si>
  <si>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</si>
  <si>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</si>
  <si>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</si>
  <si>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</si>
  <si>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</si>
  <si>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</si>
  <si>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</si>
  <si>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</si>
  <si>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</si>
  <si>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</si>
  <si>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</si>
  <si>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</si>
  <si>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</si>
  <si>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</si>
  <si>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</si>
  <si>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</si>
  <si>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</si>
  <si>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</si>
  <si>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</si>
  <si>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</si>
  <si>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</si>
  <si>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</si>
  <si>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</si>
  <si>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</si>
  <si>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</si>
  <si>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</si>
  <si>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</si>
  <si>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</si>
  <si>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</si>
  <si>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</si>
  <si>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</si>
  <si>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</si>
  <si>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</si>
  <si>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</si>
  <si>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</si>
  <si>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</si>
  <si>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</si>
  <si>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</si>
  <si>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</si>
  <si>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</si>
  <si>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</si>
  <si>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</si>
  <si>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</si>
  <si>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</si>
  <si>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</si>
  <si>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</si>
  <si>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</si>
  <si>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</si>
  <si>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</si>
  <si>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</si>
  <si>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</si>
  <si>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</si>
  <si>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</si>
  <si>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</si>
  <si>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</si>
  <si>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</si>
  <si>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</si>
  <si>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</si>
  <si>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</si>
  <si>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</si>
  <si>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</si>
  <si>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</si>
  <si>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</si>
  <si>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</si>
  <si>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</si>
  <si>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</si>
  <si>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</si>
  <si>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</si>
  <si>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</si>
  <si>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</si>
  <si>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</si>
  <si>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</si>
  <si>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</si>
  <si>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</si>
  <si>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</si>
  <si>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</si>
  <si>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</si>
  <si>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</si>
  <si>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</si>
  <si>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</si>
  <si>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</si>
  <si>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</si>
  <si>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</si>
  <si>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</si>
  <si>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</si>
  <si>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</si>
  <si>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</si>
  <si>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</si>
  <si>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</si>
  <si>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</si>
  <si>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</si>
  <si>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</si>
  <si>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</si>
  <si>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</si>
  <si>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</si>
  <si>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</si>
  <si>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</si>
  <si>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</si>
  <si>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</si>
  <si>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</si>
  <si>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</si>
  <si>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</si>
  <si>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</si>
  <si>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</si>
  <si>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</si>
  <si>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</si>
  <si>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</si>
  <si>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</si>
  <si>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</si>
  <si>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</si>
  <si>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</si>
  <si>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</si>
  <si>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</si>
  <si>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</si>
  <si>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</si>
  <si>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</si>
  <si>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</si>
  <si>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</si>
  <si>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</si>
  <si>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</si>
  <si>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</si>
  <si>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</si>
  <si>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</si>
  <si>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</si>
  <si>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</si>
  <si>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</si>
  <si>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</si>
  <si>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</si>
  <si>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</si>
  <si>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</si>
  <si>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</si>
  <si>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</si>
  <si>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</si>
  <si>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</si>
  <si>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</si>
  <si>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</si>
  <si>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</si>
  <si>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</si>
  <si>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</si>
  <si>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</si>
  <si>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</si>
  <si>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</si>
  <si>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</si>
  <si>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</si>
  <si>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</si>
  <si>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</si>
  <si>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</si>
  <si>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</si>
  <si>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</si>
  <si>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</si>
  <si>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</si>
  <si>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</si>
  <si>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</si>
  <si>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</si>
  <si>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</si>
  <si>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</si>
  <si>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</si>
  <si>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</si>
  <si>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</si>
  <si>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</si>
  <si>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</si>
  <si>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</si>
  <si>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</si>
  <si>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</si>
  <si>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</si>
  <si>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</si>
  <si>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</si>
  <si>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</si>
  <si>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</si>
  <si>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</si>
  <si>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</si>
  <si>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</si>
  <si>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</si>
  <si>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</si>
  <si>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</si>
  <si>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</si>
  <si>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</si>
  <si>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</si>
  <si>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</si>
  <si>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</si>
  <si>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</si>
  <si>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</si>
  <si>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</si>
  <si>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</si>
  <si>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</si>
  <si>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</si>
  <si>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</si>
  <si>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</si>
  <si>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</si>
  <si>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</si>
  <si>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</si>
  <si>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</si>
  <si>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</si>
  <si>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</si>
  <si>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</si>
  <si>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</si>
  <si>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</si>
  <si>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</si>
  <si>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</si>
  <si>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</si>
  <si>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</si>
  <si>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</si>
  <si>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</si>
  <si>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</si>
  <si>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</si>
  <si>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</si>
  <si>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</si>
  <si>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</si>
  <si>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</si>
  <si>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</si>
  <si>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</si>
  <si>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</si>
  <si>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</si>
  <si>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</si>
  <si>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</si>
  <si>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</si>
  <si>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</si>
  <si>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</si>
  <si>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</si>
  <si>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</si>
  <si>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</si>
  <si>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</si>
  <si>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</si>
  <si>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</si>
  <si>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</si>
  <si>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</si>
  <si>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</si>
  <si>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</si>
  <si>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</si>
  <si>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</si>
  <si>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</si>
  <si>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</si>
  <si>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</si>
  <si>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</si>
  <si>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</si>
  <si>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</si>
  <si>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</si>
  <si>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</si>
  <si>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</si>
  <si>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</si>
  <si>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</si>
  <si>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</si>
  <si>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</si>
  <si>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</si>
  <si>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</si>
  <si>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</si>
  <si>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</si>
  <si>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</si>
  <si>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</si>
  <si>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</si>
  <si>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</si>
  <si>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</si>
  <si>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</si>
  <si>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</si>
  <si>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</si>
  <si>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</si>
  <si>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</si>
  <si>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</si>
  <si>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</si>
  <si>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</si>
  <si>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</si>
  <si>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</si>
  <si>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</si>
  <si>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</si>
  <si>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</si>
  <si>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</si>
  <si>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</si>
  <si>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</si>
  <si>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</si>
  <si>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</si>
  <si>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</si>
  <si>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</si>
  <si>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</si>
  <si>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</si>
  <si>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</si>
  <si>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</si>
  <si>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</si>
  <si>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</si>
  <si>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</si>
  <si>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</si>
  <si>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</si>
  <si>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</si>
  <si>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</si>
  <si>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</si>
  <si>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</si>
  <si>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</si>
  <si>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</si>
  <si>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</si>
  <si>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</si>
  <si>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</si>
  <si>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</si>
  <si>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</si>
  <si>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</si>
  <si>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</si>
  <si>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</si>
  <si>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</si>
  <si>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</si>
  <si>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</si>
  <si>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</si>
  <si>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</si>
  <si>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</si>
  <si>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</si>
  <si>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</si>
  <si>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</si>
  <si>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</si>
  <si>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</si>
  <si>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</si>
  <si>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</si>
  <si>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</si>
  <si>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</si>
  <si>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</si>
  <si>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</si>
  <si>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</si>
  <si>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</si>
  <si>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</si>
  <si>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</si>
  <si>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</si>
  <si>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</si>
  <si>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</si>
  <si>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</si>
  <si>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</si>
  <si>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</si>
  <si>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</si>
  <si>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</si>
  <si>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</si>
  <si>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</si>
  <si>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</si>
  <si>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</si>
  <si>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</si>
  <si>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</si>
  <si>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</si>
  <si>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</si>
  <si>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</si>
  <si>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</si>
  <si>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</si>
  <si>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</si>
  <si>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</si>
  <si>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</si>
  <si>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</si>
  <si>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</si>
  <si>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</si>
  <si>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</si>
  <si>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</si>
  <si>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</si>
  <si>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</si>
  <si>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</si>
  <si>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</si>
  <si>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</si>
  <si>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</si>
  <si>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</si>
  <si>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</si>
  <si>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</si>
  <si>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</si>
  <si>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</si>
  <si>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</si>
  <si>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</si>
  <si>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</si>
  <si>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</si>
  <si>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</si>
  <si>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</si>
  <si>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</si>
  <si>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</si>
  <si>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</si>
  <si>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</si>
  <si>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</si>
  <si>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</si>
  <si>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</si>
  <si>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</si>
  <si>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</si>
  <si>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</si>
  <si>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</si>
  <si>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</si>
  <si>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</si>
  <si>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</si>
  <si>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</si>
  <si>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</si>
  <si>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</si>
  <si>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</si>
  <si>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</si>
  <si>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</si>
  <si>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</si>
  <si>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</si>
  <si>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</si>
  <si>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</si>
  <si>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</si>
  <si>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</si>
  <si>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</si>
  <si>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</si>
  <si>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</si>
  <si>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</si>
  <si>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</si>
  <si>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</si>
  <si>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</si>
  <si>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</si>
  <si>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</si>
  <si>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</si>
  <si>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</si>
  <si>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</si>
  <si>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</si>
  <si>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</si>
  <si>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</si>
  <si>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</si>
  <si>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</si>
  <si>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</si>
  <si>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</si>
  <si>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</si>
  <si>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</si>
  <si>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</si>
  <si>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</si>
  <si>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</si>
  <si>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</si>
  <si>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</si>
  <si>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</si>
  <si>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</si>
  <si>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</si>
  <si>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</si>
  <si>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</si>
  <si>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</si>
  <si>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</si>
  <si>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</si>
  <si>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</si>
  <si>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</si>
  <si>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</si>
  <si>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</si>
  <si>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</si>
  <si>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</si>
  <si>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</si>
  <si>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</si>
  <si>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</si>
  <si>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</si>
  <si>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</si>
  <si>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</si>
  <si>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</si>
  <si>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</si>
  <si>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</si>
  <si>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</si>
  <si>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</si>
  <si>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</si>
  <si>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</si>
  <si>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</si>
  <si>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</si>
  <si>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</si>
  <si>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</si>
  <si>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</si>
  <si>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</si>
  <si>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</si>
  <si>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</si>
  <si>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</si>
  <si>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</si>
  <si>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</si>
  <si>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</si>
  <si>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</si>
  <si>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</si>
  <si>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</si>
  <si>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</si>
  <si>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</si>
  <si>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</si>
  <si>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</si>
  <si>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</si>
  <si>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</si>
  <si>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</si>
  <si>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</si>
  <si>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</si>
  <si>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</si>
  <si>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</si>
  <si>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</si>
  <si>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</si>
  <si>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</si>
  <si>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</si>
  <si>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</si>
  <si>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</si>
  <si>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</si>
  <si>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</si>
  <si>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</si>
  <si>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</si>
  <si>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</si>
  <si>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</si>
  <si>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</si>
  <si>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</si>
  <si>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</si>
  <si>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</si>
  <si>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</si>
  <si>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</si>
  <si>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</si>
  <si>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</si>
  <si>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</si>
  <si>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</si>
  <si>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</si>
  <si>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</si>
  <si>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</si>
  <si>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</si>
  <si>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</si>
  <si>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</si>
  <si>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</si>
  <si>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</si>
  <si>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</si>
  <si>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</si>
  <si>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</si>
  <si>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</si>
  <si>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</si>
  <si>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</si>
  <si>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</si>
  <si>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</si>
  <si>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</si>
  <si>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</si>
  <si>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</si>
  <si>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</si>
  <si>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</si>
  <si>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</si>
  <si>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</si>
  <si>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</si>
  <si>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</si>
  <si>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</si>
  <si>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</si>
  <si>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</si>
  <si>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</si>
  <si>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</si>
  <si>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</si>
  <si>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</si>
  <si>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</si>
  <si>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</si>
  <si>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</si>
  <si>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</si>
  <si>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</si>
  <si>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</si>
  <si>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</si>
  <si>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</si>
  <si>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</si>
  <si>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</si>
  <si>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</si>
  <si>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</si>
  <si>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</si>
  <si>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</si>
  <si>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</si>
  <si>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</si>
  <si>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</si>
  <si>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</si>
  <si>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</si>
  <si>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</si>
  <si>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</si>
  <si>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</si>
  <si>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</si>
  <si>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</si>
  <si>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</si>
  <si>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</si>
  <si>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</si>
  <si>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</si>
  <si>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</si>
  <si>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</si>
  <si>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</si>
  <si>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</si>
  <si>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</si>
  <si>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</si>
  <si>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</si>
  <si>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</si>
  <si>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</si>
  <si>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</si>
  <si>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</si>
  <si>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</si>
  <si>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</si>
  <si>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</si>
  <si>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</si>
  <si>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</si>
  <si>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</si>
  <si>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</si>
  <si>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</si>
  <si>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</si>
  <si>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</si>
  <si>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</si>
  <si>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</si>
  <si>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</si>
  <si>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</si>
  <si>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</si>
  <si>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</si>
  <si>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</si>
  <si>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</si>
  <si>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</si>
  <si>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</si>
  <si>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</si>
  <si>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</si>
  <si>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</si>
  <si>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</si>
  <si>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</si>
  <si>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</si>
  <si>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</si>
  <si>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</si>
  <si>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</si>
  <si>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</si>
  <si>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</si>
  <si>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</si>
  <si>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</si>
  <si>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</si>
  <si>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</si>
  <si>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</si>
  <si>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</si>
  <si>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</si>
  <si>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</si>
  <si>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</si>
  <si>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</si>
  <si>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</si>
  <si>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</si>
  <si>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</si>
  <si>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</si>
  <si>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</si>
  <si>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</si>
  <si>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</si>
  <si>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</si>
  <si>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</si>
  <si>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</si>
  <si>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</si>
  <si>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</si>
  <si>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</si>
  <si>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</si>
  <si>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</si>
  <si>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</si>
  <si>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</si>
  <si>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</si>
  <si>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</si>
  <si>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</si>
  <si>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</si>
  <si>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</si>
  <si>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</si>
  <si>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</si>
  <si>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</si>
  <si>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</si>
  <si>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</si>
  <si>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</si>
  <si>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</si>
  <si>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</si>
  <si>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</si>
  <si>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</si>
  <si>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</si>
  <si>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</si>
  <si>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</si>
  <si>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</si>
  <si>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</si>
  <si>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</si>
  <si>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</si>
  <si>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</si>
  <si>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</si>
  <si>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</si>
  <si>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</si>
  <si>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</si>
  <si>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</si>
  <si>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</si>
  <si>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</si>
  <si>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</si>
  <si>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</si>
  <si>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</si>
  <si>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</si>
  <si>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</si>
  <si>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</si>
  <si>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</si>
  <si>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</si>
  <si>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</si>
  <si>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</si>
  <si>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</si>
  <si>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</si>
  <si>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</si>
  <si>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</si>
  <si>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</si>
  <si>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</si>
  <si>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</si>
  <si>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</si>
  <si>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</si>
  <si>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</si>
  <si>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</si>
  <si>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</si>
  <si>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</si>
  <si>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</si>
  <si>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</si>
  <si>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</si>
  <si>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</si>
  <si>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</si>
  <si>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</si>
  <si>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</si>
  <si>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</si>
  <si>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</si>
  <si>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</si>
  <si>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</si>
  <si>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</si>
  <si>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</si>
  <si>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</si>
  <si>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</si>
  <si>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</si>
  <si>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</si>
  <si>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</si>
  <si>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</si>
  <si>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</si>
  <si>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</si>
  <si>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</si>
  <si>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</si>
  <si>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</si>
  <si>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</si>
  <si>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</si>
  <si>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</si>
  <si>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</si>
  <si>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</si>
  <si>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</si>
  <si>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</si>
  <si>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</si>
  <si>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</si>
  <si>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</si>
  <si>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</si>
  <si>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</si>
  <si>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</si>
  <si>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</si>
  <si>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</si>
  <si>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</si>
  <si>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</si>
  <si>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</si>
  <si>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</si>
  <si>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</si>
  <si>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</si>
  <si>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</si>
  <si>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</si>
  <si>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</si>
  <si>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</si>
  <si>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</si>
  <si>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</si>
  <si>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</si>
  <si>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</si>
  <si>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</si>
  <si>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</si>
  <si>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</si>
  <si>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</si>
  <si>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</si>
  <si>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</si>
  <si>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</si>
  <si>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</si>
  <si>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</si>
  <si>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</si>
  <si>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</si>
  <si>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</si>
  <si>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</si>
  <si>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</si>
  <si>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</si>
  <si>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</si>
  <si>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</si>
  <si>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</si>
  <si>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</si>
  <si>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</si>
  <si>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</si>
  <si>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</si>
  <si>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</si>
  <si>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</si>
  <si>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</si>
  <si>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</si>
  <si>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</si>
  <si>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</si>
  <si>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</si>
  <si>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</si>
  <si>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</si>
  <si>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</si>
  <si>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</si>
  <si>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</si>
  <si>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</si>
  <si>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</si>
  <si>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</si>
  <si>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</si>
  <si>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</si>
  <si>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</si>
  <si>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</si>
  <si>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</si>
  <si>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</si>
  <si>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</si>
  <si>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</si>
  <si>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</si>
  <si>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</si>
  <si>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</si>
  <si>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</si>
  <si>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</si>
  <si>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</si>
  <si>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</si>
  <si>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</si>
  <si>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</si>
  <si>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</si>
  <si>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</si>
  <si>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</si>
  <si>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</si>
  <si>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</si>
  <si>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</si>
  <si>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</si>
  <si>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</si>
  <si>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</si>
  <si>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</si>
  <si>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</si>
  <si>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</si>
  <si>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</si>
  <si>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</si>
  <si>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</si>
  <si>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</si>
  <si>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</si>
  <si>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</si>
  <si>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</si>
  <si>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</si>
  <si>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</si>
  <si>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</si>
  <si>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</si>
  <si>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</si>
  <si>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</si>
  <si>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</si>
  <si>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</si>
  <si>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</si>
  <si>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</si>
  <si>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</si>
  <si>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</si>
  <si>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</si>
  <si>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</si>
  <si>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</si>
  <si>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</si>
  <si>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</si>
  <si>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</si>
  <si>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</si>
  <si>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</si>
  <si>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</si>
  <si>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</si>
  <si>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</si>
  <si>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</si>
  <si>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</si>
  <si>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</si>
  <si>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</si>
  <si>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</si>
  <si>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</si>
  <si>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</si>
  <si>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</si>
  <si>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</si>
  <si>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</si>
  <si>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</si>
  <si>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</si>
  <si>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</si>
  <si>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</si>
  <si>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</si>
  <si>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</si>
  <si>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</si>
  <si>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</si>
  <si>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</si>
  <si>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</si>
  <si>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</si>
  <si>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</si>
  <si>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</si>
  <si>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</si>
  <si>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</si>
  <si>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</si>
  <si>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</si>
  <si>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</si>
  <si>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</si>
  <si>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</si>
  <si>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</si>
  <si>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</si>
  <si>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</si>
  <si>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</si>
  <si>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</si>
  <si>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</si>
  <si>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</si>
  <si>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</si>
  <si>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</si>
  <si>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</si>
  <si>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</si>
  <si>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</si>
  <si>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</si>
  <si>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</si>
  <si>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</si>
  <si>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</si>
  <si>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</si>
  <si>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</si>
  <si>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</si>
  <si>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</si>
  <si>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</si>
  <si>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</si>
  <si>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</si>
  <si>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</si>
  <si>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</si>
  <si>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</si>
  <si>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</si>
  <si>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</si>
  <si>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</si>
  <si>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</si>
  <si>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</si>
  <si>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</si>
  <si>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</si>
  <si>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</si>
  <si>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</si>
  <si>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</si>
  <si>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</si>
  <si>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</si>
  <si>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</si>
  <si>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</si>
  <si>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</si>
  <si>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</si>
  <si>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</si>
  <si>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</si>
  <si>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</si>
  <si>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</si>
  <si>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</si>
  <si>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</si>
  <si>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</si>
  <si>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</si>
  <si>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</si>
  <si>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</si>
  <si>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</si>
  <si>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</si>
  <si>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</si>
  <si>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</si>
  <si>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</si>
  <si>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</si>
  <si>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</si>
  <si>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</si>
  <si>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</si>
  <si>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</si>
  <si>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</si>
  <si>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</si>
  <si>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</si>
  <si>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</si>
  <si>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</si>
  <si>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</si>
  <si>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</si>
  <si>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</si>
  <si>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</si>
  <si>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</si>
  <si>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</si>
  <si>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</si>
  <si>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</si>
  <si>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</si>
  <si>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</si>
  <si>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</si>
  <si>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</si>
  <si>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</si>
  <si>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</si>
  <si>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</si>
  <si>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</si>
  <si>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</si>
  <si>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</si>
  <si>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</si>
  <si>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</si>
  <si>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</si>
  <si>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</si>
  <si>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</si>
  <si>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</si>
  <si>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</si>
  <si>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</si>
  <si>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</si>
  <si>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</si>
  <si>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</si>
  <si>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</si>
  <si>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</si>
  <si>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</si>
  <si>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</si>
  <si>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</si>
  <si>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</si>
  <si>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</si>
  <si>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</si>
  <si>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</si>
  <si>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</si>
  <si>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</si>
  <si>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</si>
  <si>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</si>
  <si>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</si>
  <si>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</si>
  <si>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</si>
  <si>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</si>
  <si>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</si>
  <si>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</si>
  <si>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</si>
  <si>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</si>
  <si>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</si>
  <si>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</si>
  <si>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</si>
  <si>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</si>
  <si>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</si>
  <si>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</si>
  <si>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</si>
  <si>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</si>
  <si>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</si>
  <si>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</si>
  <si>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</si>
  <si>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</si>
  <si>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</si>
  <si>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</si>
  <si>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</si>
  <si>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</si>
  <si>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</si>
  <si>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</si>
  <si>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</si>
  <si>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</si>
  <si>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</si>
  <si>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</si>
  <si>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</si>
  <si>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</si>
  <si>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</si>
  <si>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</si>
  <si>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</si>
  <si>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</si>
  <si>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</si>
  <si>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</si>
  <si>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</si>
  <si>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</si>
  <si>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</si>
  <si>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</si>
  <si>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</si>
  <si>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</si>
  <si>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</si>
  <si>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</si>
  <si>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</si>
  <si>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</si>
  <si>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</si>
  <si>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</si>
  <si>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</si>
  <si>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</si>
  <si>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</si>
  <si>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</si>
  <si>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</si>
  <si>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</si>
  <si>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</si>
  <si>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</si>
  <si>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</si>
  <si>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</si>
  <si>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</si>
  <si>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</si>
  <si>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</si>
  <si>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</si>
  <si>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</si>
  <si>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</si>
  <si>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</si>
  <si>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</si>
  <si>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</si>
  <si>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</si>
  <si>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</si>
  <si>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</si>
  <si>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</si>
  <si>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</si>
  <si>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</si>
  <si>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</si>
  <si>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</si>
  <si>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</si>
  <si>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</si>
  <si>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</si>
  <si>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</si>
  <si>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</si>
  <si>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</si>
  <si>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</si>
  <si>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</si>
  <si>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</si>
  <si>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</si>
  <si>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</si>
  <si>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</si>
  <si>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</si>
  <si>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</si>
  <si>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</si>
  <si>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</si>
  <si>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</si>
  <si>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</si>
  <si>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</si>
  <si>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</si>
  <si>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</si>
  <si>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</si>
  <si>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</si>
  <si>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</si>
  <si>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</si>
  <si>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</si>
  <si>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</si>
  <si>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</si>
  <si>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</si>
  <si>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</si>
  <si>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</si>
  <si>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</si>
  <si>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</si>
  <si>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</si>
  <si>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</si>
  <si>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</si>
  <si>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</si>
  <si>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</si>
  <si>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</si>
  <si>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</si>
  <si>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</si>
  <si>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</si>
  <si>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</si>
  <si>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</si>
  <si>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</si>
  <si>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</si>
  <si>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</si>
  <si>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</si>
  <si>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</si>
  <si>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</si>
  <si>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</si>
  <si>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</si>
  <si>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</si>
  <si>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</si>
  <si>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</si>
  <si>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</si>
  <si>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</si>
  <si>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</si>
  <si>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</si>
  <si>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</si>
  <si>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</si>
  <si>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</si>
  <si>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</si>
  <si>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</si>
  <si>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</si>
  <si>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</si>
  <si>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</si>
  <si>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</si>
  <si>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</si>
  <si>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</si>
  <si>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</si>
  <si>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</si>
  <si>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</si>
  <si>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</si>
  <si>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</si>
  <si>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</si>
  <si>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</si>
  <si>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</si>
  <si>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</si>
  <si>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</si>
  <si>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</si>
  <si>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</si>
  <si>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</si>
  <si>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</si>
  <si>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</si>
  <si>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</si>
  <si>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</si>
  <si>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</si>
  <si>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</si>
  <si>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</si>
  <si>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</si>
  <si>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</si>
  <si>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</si>
  <si>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</si>
  <si>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</si>
  <si>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</si>
  <si>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</si>
  <si>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</si>
  <si>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</si>
  <si>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</si>
  <si>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</si>
  <si>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</si>
  <si>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</si>
  <si>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</si>
  <si>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</si>
  <si>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</si>
  <si>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</si>
  <si>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</si>
  <si>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</si>
  <si>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</si>
  <si>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</si>
  <si>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</si>
  <si>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</si>
  <si>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</si>
  <si>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</si>
  <si>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</si>
  <si>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</si>
  <si>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</si>
  <si>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</si>
  <si>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</si>
  <si>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</si>
  <si>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</si>
  <si>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</si>
  <si>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</si>
  <si>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</si>
  <si>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</si>
  <si>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</si>
  <si>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</si>
  <si>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</si>
  <si>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</si>
  <si>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</si>
  <si>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</si>
  <si>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</si>
  <si>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</si>
  <si>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</si>
  <si>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</si>
  <si>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</si>
  <si>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</si>
  <si>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</si>
  <si>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</si>
  <si>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</si>
  <si>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</si>
  <si>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</si>
  <si>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</si>
  <si>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</si>
  <si>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</si>
  <si>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</si>
  <si>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</si>
  <si>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</si>
  <si>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</si>
  <si>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</si>
  <si>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</si>
  <si>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</si>
  <si>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</si>
  <si>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</si>
  <si>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</si>
  <si>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</si>
  <si>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</si>
  <si>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</si>
  <si>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</si>
  <si>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</si>
  <si>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</si>
  <si>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</si>
  <si>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</si>
  <si>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</si>
  <si>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</si>
  <si>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</si>
  <si>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</si>
  <si>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</si>
  <si>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</si>
  <si>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</si>
  <si>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</si>
  <si>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</si>
  <si>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</si>
  <si>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</si>
  <si>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</si>
  <si>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</si>
  <si>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</si>
  <si>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</si>
  <si>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</si>
  <si>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</si>
  <si>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</si>
  <si>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</si>
  <si>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</si>
  <si>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</si>
  <si>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</si>
  <si>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</si>
  <si>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</si>
  <si>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</si>
  <si>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</si>
  <si>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</si>
  <si>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</si>
  <si>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</si>
  <si>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</si>
  <si>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</si>
  <si>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</si>
  <si>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</si>
  <si>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</si>
  <si>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</si>
  <si>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</si>
  <si>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</si>
  <si>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</si>
  <si>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</si>
  <si>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</si>
  <si>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</si>
  <si>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</si>
  <si>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</si>
  <si>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</si>
  <si>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</si>
  <si>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</si>
  <si>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</si>
  <si>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</si>
  <si>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</si>
  <si>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</si>
  <si>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</si>
  <si>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</si>
  <si>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</si>
  <si>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</si>
  <si>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</si>
  <si>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</si>
  <si>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</si>
  <si>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</si>
  <si>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</si>
  <si>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</si>
  <si>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</si>
  <si>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</si>
  <si>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</si>
  <si>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</si>
  <si>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</si>
  <si>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</si>
  <si>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</si>
  <si>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</si>
  <si>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</si>
  <si>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</si>
  <si>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</si>
  <si>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</si>
  <si>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</si>
  <si>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</si>
  <si>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</si>
  <si>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</si>
  <si>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</si>
  <si>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</si>
  <si>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</si>
  <si>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</si>
  <si>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</si>
  <si>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</si>
  <si>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</si>
  <si>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</si>
  <si>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</si>
  <si>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</si>
  <si>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</si>
  <si>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</si>
  <si>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</si>
  <si>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</si>
  <si>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</si>
  <si>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</si>
  <si>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</si>
  <si>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</si>
  <si>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</si>
  <si>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</si>
  <si>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</si>
  <si>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</si>
  <si>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</si>
  <si>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</si>
  <si>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</si>
  <si>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</si>
  <si>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</si>
  <si>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</si>
  <si>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</si>
  <si>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</si>
  <si>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</si>
  <si>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</si>
  <si>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</si>
  <si>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</si>
  <si>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</si>
  <si>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</si>
  <si>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</si>
  <si>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</si>
  <si>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</si>
  <si>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</si>
  <si>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</si>
  <si>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</si>
  <si>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</si>
  <si>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</si>
  <si>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</si>
  <si>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</si>
  <si>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</si>
  <si>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</si>
  <si>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</si>
  <si>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</si>
  <si>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</si>
  <si>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</si>
  <si>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</si>
  <si>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</si>
  <si>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</si>
  <si>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</si>
  <si>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</si>
  <si>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</si>
  <si>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</si>
  <si>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</si>
  <si>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</si>
  <si>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</si>
  <si>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</si>
  <si>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</si>
  <si>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</si>
  <si>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</si>
  <si>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</si>
  <si>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</si>
  <si>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</si>
  <si>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</si>
  <si>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</si>
  <si>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</si>
  <si>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</si>
  <si>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</si>
  <si>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</si>
  <si>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</si>
  <si>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</si>
  <si>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</si>
  <si>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</si>
  <si>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</si>
  <si>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</si>
  <si>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</si>
  <si>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</si>
  <si>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</si>
  <si>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</si>
  <si>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</si>
  <si>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</si>
  <si>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</si>
  <si>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</si>
  <si>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</si>
  <si>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</si>
  <si>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</si>
  <si>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</si>
  <si>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</si>
  <si>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</si>
  <si>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</si>
  <si>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</si>
  <si>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</si>
  <si>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</si>
  <si>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</si>
  <si>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</si>
  <si>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</si>
  <si>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</si>
  <si>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</si>
  <si>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</si>
  <si>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</si>
  <si>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</si>
  <si>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</si>
  <si>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</si>
  <si>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</si>
  <si>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</si>
  <si>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</si>
  <si>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</si>
  <si>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</si>
  <si>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</si>
  <si>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</si>
  <si>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</si>
  <si>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</si>
  <si>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</si>
  <si>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</si>
  <si>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</si>
  <si>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</si>
  <si>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</si>
  <si>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</si>
  <si>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</si>
  <si>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</si>
  <si>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</si>
  <si>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</si>
  <si>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</si>
  <si>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</si>
  <si>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</si>
  <si>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</si>
  <si>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</si>
  <si>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</si>
  <si>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</si>
  <si>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</si>
  <si>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</si>
  <si>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</si>
  <si>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</si>
  <si>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</si>
  <si>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</si>
  <si>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</si>
  <si>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</si>
  <si>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</si>
  <si>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</si>
  <si>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</si>
  <si>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</si>
  <si>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</si>
  <si>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</si>
  <si>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</si>
  <si>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</si>
  <si>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</si>
  <si>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</si>
  <si>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</si>
  <si>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</si>
  <si>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</si>
  <si>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</si>
  <si>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</si>
  <si>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</si>
  <si>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</si>
  <si>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</si>
  <si>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</si>
  <si>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</si>
  <si>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</si>
  <si>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</si>
  <si>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</si>
  <si>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</si>
  <si>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</si>
  <si>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</si>
  <si>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</si>
  <si>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</si>
  <si>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</si>
  <si>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</si>
  <si>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</si>
  <si>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</si>
  <si>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</si>
  <si>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</si>
  <si>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</si>
  <si>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</si>
  <si>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</si>
  <si>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</si>
  <si>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</si>
  <si>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</si>
  <si>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</si>
  <si>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</si>
  <si>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</si>
  <si>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</si>
  <si>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</si>
  <si>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</si>
  <si>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</si>
  <si>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</si>
  <si>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</si>
  <si>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</si>
  <si>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</si>
  <si>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</si>
  <si>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</si>
  <si>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</si>
  <si>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</si>
  <si>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</si>
  <si>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</si>
  <si>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</si>
  <si>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</si>
  <si>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</si>
  <si>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</si>
  <si>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</si>
  <si>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</si>
  <si>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</si>
  <si>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</si>
  <si>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</si>
  <si>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</si>
  <si>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</si>
  <si>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</si>
  <si>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</si>
  <si>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</si>
  <si>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</si>
  <si>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</si>
  <si>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</si>
  <si>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</si>
  <si>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</si>
  <si>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</si>
  <si>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</si>
  <si>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</si>
  <si>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</si>
  <si>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</si>
  <si>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</si>
  <si>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</si>
  <si>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</si>
  <si>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</si>
  <si>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</si>
  <si>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</si>
  <si>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</si>
  <si>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</si>
  <si>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</si>
  <si>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</si>
  <si>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</si>
  <si>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</si>
  <si>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</si>
  <si>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</si>
  <si>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</si>
  <si>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</si>
  <si>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</si>
  <si>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</si>
  <si>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</si>
  <si>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</si>
  <si>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</si>
  <si>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</si>
  <si>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</si>
  <si>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</si>
  <si>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</si>
  <si>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</si>
  <si>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</si>
  <si>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</si>
  <si>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</si>
  <si>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</si>
  <si>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</si>
  <si>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</si>
  <si>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</si>
  <si>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</si>
  <si>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</si>
  <si>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</si>
  <si>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</si>
  <si>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</si>
  <si>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</si>
  <si>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</si>
  <si>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</si>
  <si>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</si>
  <si>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</si>
  <si>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</si>
  <si>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</si>
  <si>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</si>
  <si>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</si>
  <si>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</si>
  <si>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</si>
  <si>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</si>
  <si>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</si>
  <si>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</si>
  <si>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</si>
  <si>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</si>
  <si>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</si>
  <si>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</si>
  <si>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</si>
  <si>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</si>
  <si>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</si>
  <si>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</si>
  <si>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</si>
  <si>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</si>
  <si>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</si>
  <si>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</si>
  <si>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</si>
  <si>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</si>
  <si>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</si>
  <si>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</si>
  <si>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</si>
  <si>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</si>
  <si>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</si>
  <si>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</si>
  <si>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</si>
  <si>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</si>
  <si>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</si>
  <si>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</si>
  <si>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</si>
  <si>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</si>
  <si>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</si>
  <si>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</si>
  <si>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</si>
  <si>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</si>
  <si>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</si>
  <si>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</si>
  <si>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</si>
  <si>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</si>
  <si>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</si>
  <si>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</si>
  <si>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</si>
  <si>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</si>
  <si>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</si>
  <si>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</si>
  <si>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</si>
  <si>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</si>
  <si>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</si>
  <si>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</si>
  <si>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</si>
  <si>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</si>
  <si>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</si>
  <si>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</si>
  <si>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</si>
  <si>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</si>
  <si>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</si>
  <si>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</si>
  <si>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</si>
  <si>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</si>
  <si>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</si>
  <si>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</si>
  <si>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</si>
  <si>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</si>
  <si>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</si>
  <si>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</si>
  <si>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</si>
  <si>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</si>
  <si>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</si>
  <si>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</si>
  <si>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</si>
  <si>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</si>
  <si>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</si>
  <si>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</si>
  <si>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</si>
  <si>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</si>
  <si>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</si>
  <si>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</si>
  <si>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</si>
  <si>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</si>
  <si>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</si>
  <si>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</si>
  <si>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</si>
  <si>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</si>
  <si>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</si>
  <si>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</si>
  <si>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</si>
  <si>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</si>
  <si>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</si>
  <si>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</si>
  <si>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</si>
  <si>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</si>
  <si>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</si>
  <si>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</si>
  <si>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</si>
  <si>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</si>
  <si>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</si>
  <si>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</si>
  <si>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</si>
  <si>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</si>
  <si>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</si>
  <si>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</si>
  <si>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</si>
  <si>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</si>
  <si>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</si>
  <si>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</si>
  <si>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</si>
  <si>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</si>
  <si>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</si>
  <si>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</si>
  <si>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</si>
  <si>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</si>
  <si>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</si>
  <si>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</si>
  <si>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</si>
  <si>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</si>
  <si>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</si>
  <si>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</si>
  <si>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</si>
  <si>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</si>
  <si>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</si>
  <si>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</si>
  <si>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</si>
  <si>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</si>
  <si>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</si>
  <si>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</si>
  <si>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</si>
  <si>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</si>
  <si>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</si>
  <si>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</si>
  <si>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</si>
  <si>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</si>
  <si>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</si>
  <si>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</si>
  <si>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</si>
  <si>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</si>
  <si>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</si>
  <si>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</si>
  <si>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</si>
  <si>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</si>
  <si>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</si>
  <si>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</si>
  <si>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</si>
  <si>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</si>
  <si>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</si>
  <si>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</si>
  <si>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</si>
  <si>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</si>
  <si>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</si>
  <si>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</si>
  <si>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</si>
  <si>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</si>
  <si>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</si>
  <si>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</si>
  <si>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</si>
  <si>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</si>
  <si>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</si>
  <si>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</si>
  <si>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</si>
  <si>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</si>
  <si>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</si>
  <si>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</si>
  <si>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</si>
  <si>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</si>
  <si>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</si>
  <si>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</si>
  <si>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</si>
  <si>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</si>
  <si>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</si>
  <si>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</si>
  <si>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</si>
  <si>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</si>
  <si>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</si>
  <si>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</si>
  <si>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</si>
  <si>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</si>
  <si>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</si>
  <si>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</si>
  <si>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</si>
  <si>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</si>
  <si>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</si>
  <si>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</si>
  <si>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</si>
  <si>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</si>
  <si>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</si>
  <si>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</si>
  <si>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</si>
  <si>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</si>
  <si>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</si>
  <si>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</si>
  <si>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</si>
  <si>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</si>
  <si>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</si>
  <si>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</si>
  <si>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</si>
  <si>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</si>
  <si>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</si>
  <si>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</si>
  <si>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</si>
  <si>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</si>
  <si>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</si>
  <si>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</si>
  <si>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</si>
  <si>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</si>
  <si>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</si>
  <si>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</si>
  <si>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</si>
  <si>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</si>
  <si>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</si>
  <si>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</si>
  <si>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</si>
  <si>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</si>
  <si>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</si>
  <si>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</si>
  <si>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</si>
  <si>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</si>
  <si>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</si>
  <si>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</si>
  <si>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</si>
  <si>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</si>
  <si>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</si>
  <si>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</si>
  <si>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</si>
  <si>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</si>
  <si>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</si>
  <si>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</si>
  <si>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</si>
  <si>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</si>
  <si>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</si>
  <si>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</si>
  <si>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</si>
  <si>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</si>
  <si>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</si>
  <si>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</si>
  <si>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</si>
  <si>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</si>
  <si>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</si>
  <si>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</si>
  <si>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</si>
  <si>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</si>
  <si>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</si>
  <si>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</si>
  <si>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</si>
  <si>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</si>
  <si>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</si>
  <si>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</si>
  <si>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</si>
  <si>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</si>
  <si>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</si>
  <si>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</si>
  <si>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</si>
  <si>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</si>
  <si>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</si>
  <si>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</si>
  <si>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</si>
  <si>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</si>
  <si>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</si>
  <si>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</si>
  <si>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</si>
  <si>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</si>
  <si>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</si>
  <si>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</si>
  <si>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</si>
  <si>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</si>
  <si>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</si>
  <si>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</si>
  <si>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</si>
  <si>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</si>
  <si>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</si>
  <si>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</si>
  <si>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</si>
  <si>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</si>
  <si>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</si>
  <si>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</si>
  <si>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</si>
  <si>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</si>
  <si>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</si>
  <si>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</si>
  <si>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</si>
  <si>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</si>
  <si>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</si>
  <si>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</si>
  <si>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</si>
  <si>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</si>
  <si>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</si>
  <si>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</si>
  <si>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</si>
  <si>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</si>
  <si>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</si>
  <si>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</si>
  <si>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</si>
  <si>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</si>
  <si>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</si>
  <si>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</si>
  <si>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</si>
  <si>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</si>
  <si>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</si>
  <si>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</si>
  <si>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</si>
  <si>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</si>
  <si>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</si>
  <si>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</si>
  <si>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</si>
  <si>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</si>
  <si>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</si>
  <si>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</si>
  <si>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</si>
  <si>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</si>
  <si>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</si>
  <si>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</si>
  <si>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</si>
  <si>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</si>
  <si>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</si>
  <si>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</si>
  <si>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</si>
  <si>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</si>
  <si>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</si>
  <si>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</si>
  <si>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</si>
  <si>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</si>
  <si>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</si>
  <si>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</si>
  <si>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</si>
  <si>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</si>
  <si>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</si>
  <si>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</si>
  <si>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</si>
  <si>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</si>
  <si>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</si>
  <si>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</si>
  <si>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</si>
  <si>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</si>
  <si>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</si>
  <si>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</si>
  <si>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</si>
  <si>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</si>
  <si>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</si>
  <si>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</si>
  <si>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</si>
  <si>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</si>
  <si>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</si>
  <si>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</si>
  <si>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</si>
  <si>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</si>
  <si>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</si>
  <si>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</si>
  <si>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</si>
  <si>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</si>
  <si>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</si>
  <si>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</si>
  <si>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</si>
  <si>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</si>
  <si>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</si>
  <si>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</si>
  <si>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</si>
  <si>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</si>
  <si>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</si>
  <si>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</si>
  <si>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</si>
  <si>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</si>
  <si>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</si>
  <si>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</si>
  <si>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</si>
  <si>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</si>
  <si>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</si>
  <si>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</si>
  <si>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</si>
  <si>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</si>
  <si>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</si>
  <si>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</si>
  <si>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</si>
  <si>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</si>
  <si>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</si>
  <si>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</si>
  <si>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</si>
  <si>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</si>
  <si>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</si>
  <si>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</si>
  <si>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</si>
  <si>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</si>
  <si>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</si>
  <si>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</si>
  <si>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</si>
  <si>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</si>
  <si>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</si>
  <si>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</si>
  <si>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</si>
  <si>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</si>
  <si>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</si>
  <si>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</si>
  <si>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</si>
  <si>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</si>
  <si>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</si>
  <si>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</si>
  <si>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</si>
  <si>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</si>
  <si>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</si>
  <si>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</si>
  <si>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</si>
  <si>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</si>
  <si>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</si>
  <si>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</si>
  <si>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</si>
  <si>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</si>
  <si>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</si>
  <si>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</si>
  <si>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</si>
  <si>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</si>
  <si>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</si>
  <si>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</si>
  <si>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</si>
  <si>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</si>
  <si>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</si>
  <si>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</si>
  <si>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</si>
  <si>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</si>
  <si>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</si>
  <si>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</si>
  <si>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</si>
  <si>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</si>
  <si>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</si>
  <si>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</si>
  <si>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</si>
  <si>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</si>
  <si>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</si>
  <si>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</si>
  <si>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</si>
  <si>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</si>
  <si>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</si>
  <si>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</si>
  <si>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</si>
  <si>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</si>
  <si>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</si>
  <si>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</si>
  <si>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</si>
  <si>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</si>
  <si>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</si>
  <si>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</si>
  <si>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</si>
  <si>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</si>
  <si>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</si>
  <si>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</si>
  <si>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</si>
  <si>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</si>
  <si>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</si>
  <si>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</si>
  <si>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</si>
  <si>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</si>
  <si>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</si>
  <si>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</si>
  <si>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</si>
  <si>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</si>
  <si>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</si>
  <si>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</si>
  <si>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</si>
  <si>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</si>
  <si>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</si>
  <si>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</si>
  <si>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</si>
  <si>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</si>
  <si>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</si>
  <si>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</si>
  <si>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</si>
  <si>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</si>
  <si>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</si>
  <si>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</si>
  <si>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</si>
  <si>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</si>
  <si>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</si>
  <si>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</si>
  <si>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</si>
  <si>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</si>
  <si>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</si>
  <si>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</si>
  <si>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</si>
  <si>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</si>
  <si>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</si>
  <si>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</si>
  <si>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</si>
  <si>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</si>
  <si>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</si>
  <si>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</si>
  <si>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</si>
  <si>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</si>
  <si>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</si>
  <si>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</si>
  <si>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</si>
  <si>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</si>
  <si>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</si>
  <si>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</si>
  <si>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</si>
  <si>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</si>
  <si>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</si>
  <si>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</si>
  <si>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</si>
  <si>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</si>
  <si>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</si>
  <si>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</si>
  <si>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</si>
  <si>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</si>
  <si>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</si>
  <si>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</si>
  <si>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</si>
  <si>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</si>
  <si>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</si>
  <si>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</si>
  <si>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</si>
  <si>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</si>
  <si>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</si>
  <si>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</si>
  <si>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</si>
  <si>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</si>
  <si>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</si>
  <si>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</si>
  <si>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</si>
  <si>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</si>
  <si>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</si>
  <si>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</si>
  <si>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</si>
  <si>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</si>
  <si>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</si>
  <si>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</si>
  <si>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</si>
  <si>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</si>
  <si>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</si>
  <si>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</si>
  <si>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</si>
  <si>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</si>
  <si>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</si>
  <si>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</si>
  <si>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</si>
  <si>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</si>
  <si>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</si>
  <si>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</si>
  <si>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</si>
  <si>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</si>
  <si>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</si>
  <si>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</si>
  <si>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</si>
  <si>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</si>
  <si>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</si>
  <si>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</si>
  <si>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</si>
  <si>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</si>
  <si>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</si>
  <si>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</si>
  <si>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</si>
  <si>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</si>
  <si>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</si>
  <si>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</si>
  <si>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</si>
  <si>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</si>
  <si>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</si>
  <si>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</si>
  <si>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</si>
  <si>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</si>
  <si>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</si>
  <si>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</si>
  <si>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</si>
  <si>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</si>
  <si>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</si>
  <si>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</si>
  <si>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</si>
  <si>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</si>
  <si>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</si>
  <si>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</si>
  <si>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</si>
  <si>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</si>
  <si>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</si>
  <si>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</si>
  <si>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</si>
  <si>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</si>
  <si>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</si>
  <si>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</si>
  <si>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</si>
  <si>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</si>
  <si>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</si>
  <si>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</si>
  <si>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</si>
  <si>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</si>
  <si>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</si>
  <si>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</si>
  <si>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</si>
  <si>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</si>
  <si>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</si>
  <si>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</si>
  <si>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</si>
  <si>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</si>
  <si>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</si>
  <si>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</si>
  <si>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</si>
  <si>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</si>
  <si>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</si>
  <si>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</si>
  <si>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</si>
  <si>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</si>
  <si>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</si>
  <si>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</si>
  <si>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</si>
  <si>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</si>
  <si>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</si>
  <si>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</si>
  <si>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</si>
  <si>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</si>
  <si>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</si>
  <si>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</si>
  <si>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</si>
  <si>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</si>
  <si>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</si>
  <si>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</si>
  <si>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</si>
  <si>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</si>
  <si>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</si>
  <si>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</si>
  <si>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</si>
  <si>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</si>
  <si>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</si>
  <si>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</si>
  <si>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</si>
  <si>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</si>
  <si>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</si>
  <si>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</si>
  <si>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</si>
  <si>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</si>
  <si>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</si>
  <si>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</si>
  <si>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</si>
  <si>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</si>
  <si>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</si>
  <si>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</si>
  <si>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</si>
  <si>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</si>
  <si>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</si>
  <si>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</si>
  <si>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</si>
  <si>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</si>
  <si>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</si>
  <si>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</si>
  <si>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</si>
  <si>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</si>
  <si>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</si>
  <si>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</si>
  <si>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</si>
  <si>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</si>
  <si>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</si>
  <si>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</si>
  <si>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</si>
  <si>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</si>
  <si>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</si>
  <si>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</si>
  <si>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</si>
  <si>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</si>
  <si>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</si>
  <si>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</si>
  <si>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</si>
  <si>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</si>
  <si>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</si>
  <si>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</si>
  <si>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</si>
  <si>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</si>
  <si>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</si>
  <si>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</si>
  <si>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</si>
  <si>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</si>
  <si>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</si>
  <si>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</si>
  <si>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</si>
  <si>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</si>
  <si>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</si>
  <si>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</si>
  <si>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</si>
  <si>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</si>
  <si>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</si>
  <si>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</si>
  <si>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</si>
  <si>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</si>
  <si>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</si>
  <si>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</si>
  <si>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</si>
  <si>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</si>
  <si>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</si>
  <si>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</si>
  <si>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</si>
  <si>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</si>
  <si>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</si>
  <si>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</si>
  <si>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</si>
  <si>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</si>
  <si>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</si>
  <si>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</si>
  <si>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</si>
  <si>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</si>
  <si>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</si>
  <si>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</si>
  <si>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</si>
  <si>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</si>
  <si>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</si>
  <si>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</si>
  <si>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</si>
  <si>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</si>
  <si>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</si>
  <si>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</si>
  <si>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</si>
  <si>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</si>
  <si>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</si>
  <si>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</si>
  <si>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</si>
  <si>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</si>
  <si>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</si>
  <si>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</si>
  <si>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</si>
  <si>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</si>
  <si>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</si>
  <si>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</si>
  <si>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</si>
  <si>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</si>
  <si>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</si>
  <si>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</si>
  <si>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</si>
  <si>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</si>
  <si>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</si>
  <si>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</si>
  <si>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</si>
  <si>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</si>
  <si>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</si>
  <si>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</si>
  <si>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</si>
  <si>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</si>
  <si>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</si>
  <si>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</si>
  <si>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</si>
  <si>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</si>
  <si>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</si>
  <si>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</si>
  <si>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</si>
  <si>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</si>
  <si>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</si>
  <si>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</si>
  <si>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</si>
  <si>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</si>
  <si>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</si>
  <si>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</si>
  <si>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</si>
  <si>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</si>
  <si>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</si>
  <si>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</si>
  <si>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</si>
  <si>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</si>
  <si>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</si>
  <si>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</si>
  <si>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</si>
  <si>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</si>
  <si>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</si>
  <si>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</si>
  <si>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</si>
  <si>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</si>
  <si>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</si>
  <si>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</si>
  <si>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</si>
  <si>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</si>
  <si>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</si>
  <si>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</si>
  <si>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</si>
  <si>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</si>
  <si>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</si>
  <si>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</si>
  <si>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</si>
  <si>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</si>
  <si>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</si>
  <si>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</si>
  <si>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</si>
  <si>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</si>
  <si>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</si>
  <si>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</si>
  <si>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</si>
  <si>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</si>
  <si>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</si>
  <si>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</si>
  <si>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</si>
  <si>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</si>
  <si>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</si>
  <si>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</si>
  <si>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</si>
  <si>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</si>
  <si>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</si>
  <si>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</si>
  <si>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</si>
  <si>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</si>
  <si>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</si>
  <si>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</si>
  <si>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</si>
  <si>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</si>
  <si>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</si>
  <si>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</si>
  <si>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</si>
  <si>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</si>
  <si>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</si>
  <si>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</si>
  <si>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</si>
  <si>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</si>
  <si>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</si>
  <si>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</si>
  <si>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</si>
  <si>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</si>
  <si>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</si>
  <si>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</si>
  <si>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</si>
  <si>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</si>
  <si>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</si>
  <si>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</si>
  <si>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</si>
  <si>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</si>
  <si>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</si>
  <si>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</si>
  <si>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</si>
  <si>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</si>
  <si>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</si>
  <si>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</si>
  <si>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</si>
  <si>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</si>
  <si>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</si>
  <si>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</si>
  <si>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</si>
  <si>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</si>
  <si>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</si>
  <si>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</si>
  <si>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</si>
  <si>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</si>
  <si>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</si>
  <si>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</si>
  <si>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</si>
  <si>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</si>
  <si>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</si>
  <si>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</si>
  <si>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</si>
  <si>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</si>
  <si>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</si>
  <si>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</si>
  <si>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</si>
  <si>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</si>
  <si>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</si>
  <si>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</si>
  <si>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</si>
  <si>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</si>
  <si>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</si>
  <si>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</si>
  <si>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</si>
  <si>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</si>
  <si>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</si>
  <si>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</si>
  <si>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</si>
  <si>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</si>
  <si>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</si>
  <si>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</si>
  <si>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</si>
  <si>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</si>
  <si>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</si>
  <si>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</si>
  <si>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</si>
  <si>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</si>
  <si>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</si>
  <si>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</si>
  <si>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</si>
  <si>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</si>
  <si>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</si>
  <si>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</si>
  <si>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</si>
  <si>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</si>
  <si>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</si>
  <si>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</si>
  <si>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</si>
  <si>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</si>
  <si>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</si>
  <si>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</si>
  <si>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</si>
  <si>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</si>
  <si>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</si>
  <si>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</si>
  <si>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</si>
  <si>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</si>
  <si>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</si>
  <si>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</si>
  <si>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</si>
  <si>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</si>
  <si>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</si>
  <si>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</si>
  <si>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</si>
  <si>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</si>
  <si>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</si>
  <si>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</si>
  <si>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</si>
  <si>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</si>
  <si>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</si>
  <si>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</si>
  <si>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</si>
  <si>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</si>
  <si>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</si>
  <si>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</si>
  <si>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</si>
  <si>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</si>
  <si>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</si>
  <si>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</si>
  <si>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</si>
  <si>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</si>
  <si>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</si>
  <si>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</si>
  <si>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</si>
  <si>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</si>
  <si>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</si>
  <si>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</si>
  <si>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</si>
  <si>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</si>
  <si>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</si>
  <si>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</si>
  <si>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</si>
  <si>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</si>
  <si>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</si>
  <si>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</si>
  <si>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</si>
  <si>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</si>
  <si>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</si>
  <si>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</si>
  <si>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</si>
  <si>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</si>
  <si>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</si>
  <si>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</si>
  <si>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</si>
  <si>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</si>
  <si>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</si>
  <si>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</si>
  <si>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</si>
  <si>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</si>
  <si>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</si>
  <si>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</si>
  <si>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</si>
  <si>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</si>
  <si>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</si>
  <si>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</si>
  <si>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</si>
  <si>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</si>
  <si>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</si>
  <si>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</si>
  <si>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</si>
  <si>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</si>
  <si>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</si>
  <si>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</si>
  <si>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</si>
  <si>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</si>
  <si>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</si>
  <si>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</si>
  <si>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</si>
  <si>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</si>
  <si>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</si>
  <si>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</si>
  <si>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</si>
  <si>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</si>
  <si>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</si>
  <si>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</si>
  <si>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</si>
  <si>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</si>
  <si>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</si>
  <si>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</si>
  <si>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</si>
  <si>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</si>
  <si>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</si>
  <si>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</si>
  <si>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</si>
  <si>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</si>
  <si>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</si>
  <si>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</si>
  <si>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</si>
  <si>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</si>
  <si>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</si>
  <si>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</si>
  <si>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</si>
  <si>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</si>
  <si>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</si>
  <si>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</si>
  <si>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</si>
  <si>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</si>
  <si>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</si>
  <si>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</si>
  <si>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</si>
  <si>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</si>
  <si>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</si>
  <si>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</si>
  <si>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</si>
  <si>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</si>
  <si>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</si>
  <si>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</si>
  <si>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</si>
  <si>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</si>
  <si>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</si>
  <si>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</si>
  <si>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</si>
  <si>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</si>
  <si>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</si>
  <si>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</si>
  <si>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</si>
  <si>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</si>
  <si>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</si>
  <si>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</si>
  <si>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</si>
  <si>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</si>
  <si>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</si>
  <si>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</si>
  <si>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</si>
  <si>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</si>
  <si>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</si>
  <si>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</si>
  <si>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</si>
  <si>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</si>
  <si>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</si>
  <si>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</si>
  <si>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</si>
  <si>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</si>
  <si>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</si>
  <si>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</si>
  <si>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</si>
  <si>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</si>
  <si>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</si>
  <si>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</si>
  <si>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</si>
  <si>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</si>
  <si>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</si>
  <si>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</si>
  <si>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</si>
  <si>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</si>
  <si>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</si>
  <si>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</si>
  <si>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</si>
  <si>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</si>
  <si>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</si>
  <si>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</si>
  <si>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</si>
  <si>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</si>
  <si>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</si>
  <si>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</si>
  <si>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</si>
  <si>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</si>
  <si>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</si>
  <si>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</si>
  <si>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</si>
  <si>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</si>
  <si>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</si>
  <si>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</si>
  <si>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</si>
  <si>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</si>
  <si>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</si>
  <si>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</si>
  <si>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</si>
  <si>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</si>
  <si>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</si>
  <si>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</si>
  <si>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</si>
  <si>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</si>
  <si>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</si>
  <si>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</si>
  <si>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</si>
  <si>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</si>
  <si>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</si>
  <si>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</si>
  <si>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</si>
  <si>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</si>
  <si>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</si>
  <si>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</si>
  <si>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</si>
  <si>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</si>
  <si>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</si>
  <si>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</si>
  <si>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</si>
  <si>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</si>
  <si>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</si>
  <si>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</si>
  <si>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</si>
  <si>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</si>
  <si>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</si>
  <si>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</si>
  <si>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</si>
  <si>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</si>
  <si>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</si>
  <si>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</si>
  <si>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</si>
  <si>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</si>
  <si>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</si>
  <si>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</si>
  <si>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</si>
  <si>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</si>
  <si>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</si>
  <si>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</si>
  <si>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</si>
  <si>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</si>
  <si>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</si>
  <si>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</si>
  <si>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</si>
  <si>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</si>
  <si>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</si>
  <si>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</si>
  <si>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</si>
  <si>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</si>
  <si>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</si>
  <si>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</si>
  <si>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</si>
  <si>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</si>
  <si>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</si>
  <si>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</si>
  <si>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</si>
  <si>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</si>
  <si>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</si>
  <si>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</si>
  <si>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</si>
  <si>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</si>
  <si>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</si>
  <si>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</si>
  <si>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</si>
  <si>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</si>
  <si>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</si>
  <si>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</si>
  <si>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</si>
  <si>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</si>
  <si>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</si>
  <si>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</si>
  <si>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</si>
  <si>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</si>
  <si>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</si>
  <si>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</si>
  <si>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</si>
  <si>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</si>
  <si>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</si>
  <si>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</si>
  <si>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</si>
  <si>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</si>
  <si>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</si>
  <si>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</si>
  <si>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</si>
  <si>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</si>
  <si>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</si>
  <si>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</si>
  <si>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</si>
  <si>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</si>
  <si>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</si>
  <si>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</si>
  <si>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</si>
  <si>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</si>
  <si>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</si>
  <si>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</si>
  <si>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</si>
  <si>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</si>
  <si>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</si>
  <si>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</si>
  <si>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</si>
  <si>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</si>
  <si>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</si>
  <si>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</si>
  <si>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</si>
  <si>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</si>
  <si>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</si>
  <si>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</si>
  <si>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</si>
  <si>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</si>
  <si>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</si>
  <si>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</si>
  <si>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</si>
  <si>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</si>
  <si>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</si>
  <si>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</si>
  <si>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</si>
  <si>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</si>
  <si>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</si>
  <si>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</si>
  <si>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</si>
  <si>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</si>
  <si>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</si>
  <si>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</si>
  <si>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</si>
  <si>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</si>
  <si>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</si>
  <si>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</si>
  <si>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</si>
  <si>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</si>
  <si>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</si>
  <si>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</si>
  <si>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</si>
  <si>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</si>
  <si>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</si>
  <si>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</si>
  <si>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</si>
  <si>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</si>
  <si>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</si>
  <si>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</si>
  <si>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</si>
  <si>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</si>
  <si>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</si>
  <si>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</si>
  <si>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</si>
  <si>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</si>
  <si>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</si>
  <si>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</si>
  <si>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</si>
  <si>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</si>
  <si>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</si>
  <si>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</si>
  <si>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</si>
  <si>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</si>
  <si>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</si>
  <si>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</si>
  <si>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</si>
  <si>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</si>
  <si>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</si>
  <si>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</si>
  <si>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</si>
  <si>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</si>
  <si>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</si>
  <si>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</si>
  <si>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</si>
  <si>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</si>
  <si>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</si>
  <si>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</si>
  <si>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</si>
  <si>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</si>
  <si>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</si>
  <si>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</si>
  <si>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</si>
  <si>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</si>
  <si>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</si>
  <si>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</si>
  <si>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</si>
  <si>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</si>
  <si>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</si>
  <si>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</si>
  <si>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</si>
  <si>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</si>
  <si>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</si>
  <si>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</si>
  <si>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</si>
  <si>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</si>
  <si>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</si>
  <si>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</si>
  <si>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</si>
  <si>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</si>
  <si>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</si>
  <si>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</si>
  <si>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</si>
  <si>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</si>
  <si>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</si>
  <si>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</si>
  <si>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</si>
  <si>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</si>
  <si>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</si>
  <si>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</si>
  <si>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</si>
  <si>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</si>
  <si>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</si>
  <si>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</si>
  <si>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</si>
  <si>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</si>
  <si>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</si>
  <si>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</si>
  <si>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</si>
  <si>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</si>
  <si>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</si>
  <si>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</si>
  <si>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</si>
  <si>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</si>
  <si>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</si>
  <si>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</si>
  <si>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</si>
  <si>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</si>
  <si>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</si>
  <si>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</si>
  <si>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</si>
  <si>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</si>
  <si>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</si>
  <si>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</si>
  <si>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</si>
  <si>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</si>
  <si>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</si>
  <si>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</si>
  <si>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</si>
  <si>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</si>
  <si>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</si>
  <si>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</si>
  <si>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</si>
  <si>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</si>
  <si>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</si>
  <si>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</si>
  <si>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</si>
  <si>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</si>
  <si>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</si>
  <si>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</si>
  <si>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</si>
  <si>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</si>
  <si>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</si>
  <si>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</si>
  <si>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</si>
  <si>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</si>
  <si>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</si>
  <si>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</si>
  <si>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</si>
  <si>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</si>
  <si>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</si>
  <si>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</si>
  <si>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</si>
  <si>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</si>
  <si>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</si>
  <si>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</si>
  <si>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</si>
  <si>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</si>
  <si>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</si>
  <si>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</si>
  <si>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</si>
  <si>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</si>
  <si>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</si>
  <si>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</si>
  <si>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</si>
  <si>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</si>
  <si>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</si>
  <si>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</si>
  <si>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</si>
  <si>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</si>
  <si>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</si>
  <si>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</si>
  <si>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</si>
  <si>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</si>
  <si>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</si>
  <si>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</si>
  <si>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</si>
  <si>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</si>
  <si>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</si>
  <si>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</si>
  <si>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</si>
  <si>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</si>
  <si>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</si>
  <si>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</si>
  <si>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</si>
  <si>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</si>
  <si>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</si>
  <si>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</si>
  <si>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</si>
  <si>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</si>
  <si>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</si>
  <si>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</si>
  <si>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</si>
  <si>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</si>
  <si>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</si>
  <si>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</si>
  <si>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</si>
  <si>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</si>
  <si>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</si>
  <si>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</si>
  <si>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</si>
  <si>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</si>
  <si>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</si>
  <si>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</si>
  <si>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</si>
  <si>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</si>
  <si>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</si>
  <si>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</si>
  <si>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</si>
  <si>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</si>
  <si>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</si>
  <si>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</si>
  <si>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</si>
  <si>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</si>
  <si>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</si>
  <si>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</si>
  <si>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</si>
  <si>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</si>
  <si>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</si>
  <si>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</si>
  <si>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</si>
  <si>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</si>
  <si>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</si>
  <si>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</si>
  <si>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</si>
  <si>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</si>
  <si>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</si>
  <si>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</si>
  <si>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</si>
  <si>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</si>
  <si>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</si>
  <si>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</si>
  <si>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</si>
  <si>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</si>
  <si>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</si>
  <si>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</si>
  <si>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</si>
  <si>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</si>
  <si>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</si>
  <si>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</si>
  <si>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</si>
  <si>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</si>
  <si>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</si>
  <si>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</si>
  <si>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</si>
  <si>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</si>
  <si>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</si>
  <si>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</si>
  <si>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</si>
  <si>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</si>
  <si>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</si>
  <si>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</si>
  <si>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</si>
  <si>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</si>
  <si>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</si>
  <si>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</si>
  <si>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</si>
  <si>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</si>
  <si>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</si>
  <si>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</si>
  <si>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</si>
  <si>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</si>
  <si>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</si>
  <si>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</si>
  <si>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</si>
  <si>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</si>
  <si>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</si>
  <si>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</si>
  <si>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</si>
  <si>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</si>
  <si>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</si>
  <si>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</si>
  <si>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</si>
  <si>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</si>
  <si>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</si>
  <si>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</si>
  <si>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</si>
  <si>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</si>
  <si>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</si>
  <si>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</si>
  <si>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</si>
  <si>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</si>
  <si>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</si>
  <si>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</si>
  <si>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</si>
  <si>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</si>
  <si>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</si>
  <si>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</si>
  <si>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</si>
  <si>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</si>
  <si>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</si>
  <si>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</si>
  <si>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</si>
  <si>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</si>
  <si>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</si>
  <si>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</si>
  <si>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</si>
  <si>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</si>
  <si>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</si>
  <si>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</si>
  <si>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</si>
  <si>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</si>
  <si>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</si>
  <si>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</si>
  <si>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</si>
  <si>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</si>
  <si>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</si>
  <si>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</si>
  <si>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</si>
  <si>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</si>
  <si>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</si>
  <si>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</si>
  <si>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</si>
  <si>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</si>
  <si>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</si>
  <si>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</si>
  <si>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</si>
  <si>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</si>
  <si>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</si>
  <si>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</si>
  <si>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</si>
  <si>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</si>
  <si>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</si>
  <si>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</si>
  <si>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</si>
  <si>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</si>
  <si>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</si>
  <si>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</si>
  <si>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</si>
  <si>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</si>
  <si>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</si>
  <si>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</si>
  <si>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</si>
  <si>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</si>
  <si>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</si>
  <si>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</si>
  <si>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</si>
  <si>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</si>
  <si>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</si>
  <si>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</si>
  <si>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</si>
  <si>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</si>
  <si>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</si>
  <si>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</si>
  <si>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</si>
  <si>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</si>
  <si>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</si>
  <si>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</si>
  <si>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</si>
  <si>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</si>
  <si>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</si>
  <si>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</si>
  <si>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</si>
  <si>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</si>
  <si>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</si>
  <si>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</si>
  <si>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</si>
  <si>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</si>
  <si>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</si>
  <si>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</si>
  <si>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</si>
  <si>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</si>
  <si>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</si>
  <si>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</si>
  <si>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</si>
  <si>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</si>
  <si>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</si>
  <si>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</si>
  <si>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</si>
  <si>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</si>
  <si>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</si>
  <si>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</si>
  <si>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</si>
  <si>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</si>
  <si>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</si>
  <si>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</si>
  <si>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</si>
  <si>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</si>
  <si>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</si>
  <si>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</si>
  <si>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</si>
  <si>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</si>
  <si>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</si>
  <si>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</si>
  <si>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</si>
  <si>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</si>
  <si>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</si>
  <si>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</si>
  <si>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</si>
  <si>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</si>
  <si>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</si>
  <si>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</si>
  <si>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</si>
  <si>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</si>
  <si>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</si>
  <si>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</si>
  <si>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</si>
  <si>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</si>
  <si>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</si>
  <si>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</si>
  <si>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</si>
  <si>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</si>
  <si>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</si>
  <si>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</si>
  <si>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</si>
  <si>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</si>
  <si>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</si>
  <si>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</si>
  <si>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</si>
  <si>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</si>
  <si>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</si>
  <si>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</si>
  <si>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</si>
  <si>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</si>
  <si>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</si>
  <si>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</si>
  <si>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</si>
  <si>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</si>
  <si>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</si>
  <si>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</si>
  <si>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</si>
  <si>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</si>
  <si>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</si>
  <si>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</si>
  <si>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</si>
  <si>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</si>
  <si>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</si>
  <si>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</si>
  <si>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</si>
  <si>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</si>
  <si>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</si>
  <si>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</si>
  <si>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</si>
  <si>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</si>
  <si>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</si>
  <si>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</si>
  <si>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</si>
  <si>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</si>
  <si>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</si>
  <si>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</si>
  <si>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</si>
  <si>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</si>
  <si>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</si>
  <si>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</si>
  <si>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</si>
  <si>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</si>
  <si>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</si>
  <si>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</si>
  <si>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</si>
  <si>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</si>
  <si>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</si>
  <si>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</si>
  <si>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</si>
  <si>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</si>
  <si>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</si>
  <si>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</si>
  <si>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</si>
  <si>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</si>
  <si>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</si>
  <si>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</si>
  <si>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</si>
  <si>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</si>
  <si>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</si>
  <si>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</si>
  <si>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</si>
  <si>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</si>
  <si>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</si>
  <si>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</si>
  <si>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</si>
  <si>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</si>
  <si>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</si>
  <si>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</si>
  <si>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</si>
  <si>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</si>
  <si>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</si>
  <si>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</si>
  <si>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</si>
  <si>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</si>
  <si>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</si>
  <si>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</si>
  <si>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</si>
  <si>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</si>
  <si>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</si>
  <si>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</si>
  <si>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</si>
  <si>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</si>
  <si>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</si>
  <si>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</si>
  <si>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</si>
  <si>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</si>
  <si>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</si>
  <si>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</si>
  <si>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</si>
  <si>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</si>
  <si>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</si>
  <si>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</si>
  <si>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</si>
  <si>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</si>
  <si>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</si>
  <si>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</si>
  <si>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</si>
  <si>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</si>
  <si>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</si>
  <si>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</si>
  <si>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</si>
  <si>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</si>
  <si>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</si>
  <si>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</si>
  <si>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</si>
  <si>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</si>
  <si>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</si>
  <si>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</si>
  <si>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</si>
  <si>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</si>
  <si>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</si>
  <si>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</si>
  <si>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</si>
  <si>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</si>
  <si>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</si>
  <si>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</si>
  <si>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</si>
  <si>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</si>
  <si>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</si>
  <si>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</si>
  <si>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</si>
  <si>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</si>
  <si>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</si>
  <si>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</si>
  <si>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</si>
  <si>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</si>
  <si>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</si>
  <si>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</si>
  <si>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</si>
  <si>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</si>
  <si>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</si>
  <si>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</si>
  <si>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</si>
  <si>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</si>
  <si>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</si>
  <si>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</si>
  <si>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</si>
  <si>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</si>
  <si>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</si>
  <si>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</si>
  <si>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</si>
  <si>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</si>
  <si>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</si>
  <si>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</si>
  <si>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</si>
  <si>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</si>
  <si>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</si>
  <si>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</si>
  <si>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</si>
  <si>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</si>
  <si>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</si>
  <si>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</si>
  <si>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</si>
  <si>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</si>
  <si>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</si>
  <si>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</si>
  <si>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</si>
  <si>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</si>
  <si>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</si>
  <si>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</si>
  <si>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</si>
  <si>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</si>
  <si>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</si>
  <si>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</si>
  <si>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</si>
  <si>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</si>
  <si>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</si>
  <si>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</si>
  <si>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</si>
  <si>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</si>
  <si>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</si>
  <si>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</si>
  <si>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</si>
  <si>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</si>
  <si>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</si>
  <si>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</si>
  <si>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</si>
  <si>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</si>
  <si>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</si>
  <si>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</si>
  <si>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</si>
  <si>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</si>
  <si>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</si>
  <si>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</si>
  <si>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</si>
  <si>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</si>
  <si>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</si>
  <si>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</si>
  <si>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</si>
  <si>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</si>
  <si>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</si>
  <si>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</si>
  <si>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</si>
  <si>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</si>
  <si>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</si>
  <si>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</si>
  <si>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</si>
  <si>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</si>
  <si>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</si>
  <si>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</si>
  <si>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</si>
  <si>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</si>
  <si>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</si>
  <si>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</si>
  <si>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</si>
  <si>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</si>
  <si>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</si>
  <si>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</si>
  <si>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</si>
  <si>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</si>
  <si>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</si>
  <si>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</si>
  <si>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</si>
  <si>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</si>
  <si>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</si>
  <si>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</si>
  <si>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</si>
  <si>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</si>
  <si>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</si>
  <si>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</si>
  <si>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</si>
  <si>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</si>
  <si>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</si>
  <si>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</si>
  <si>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</si>
  <si>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</si>
  <si>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</si>
  <si>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</si>
  <si>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</si>
  <si>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</si>
  <si>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</si>
  <si>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</si>
  <si>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</si>
  <si>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</si>
  <si>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</si>
  <si>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</si>
  <si>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</si>
  <si>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</si>
  <si>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</si>
  <si>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</si>
  <si>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</si>
  <si>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</si>
  <si>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</si>
  <si>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</si>
  <si>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</si>
  <si>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</si>
  <si>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</si>
  <si>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</si>
  <si>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</si>
  <si>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</si>
  <si>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</si>
  <si>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</si>
  <si>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</si>
  <si>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</si>
  <si>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</si>
  <si>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</si>
  <si>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</si>
  <si>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</si>
  <si>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</si>
  <si>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</si>
  <si>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</si>
  <si>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</si>
  <si>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</si>
  <si>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</si>
  <si>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</si>
  <si>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</si>
  <si>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</si>
  <si>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</si>
  <si>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</si>
  <si>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</si>
  <si>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</si>
  <si>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</si>
  <si>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</si>
  <si>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</si>
  <si>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</si>
  <si>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</si>
  <si>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</si>
  <si>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</si>
  <si>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</si>
  <si>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</si>
  <si>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</si>
  <si>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</si>
  <si>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</si>
  <si>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</si>
  <si>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</si>
  <si>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</si>
  <si>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</si>
  <si>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</si>
  <si>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</si>
  <si>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</si>
  <si>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</si>
  <si>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</si>
  <si>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</si>
  <si>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</si>
  <si>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</si>
  <si>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</si>
  <si>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</si>
  <si>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</si>
  <si>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</si>
  <si>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</si>
  <si>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</si>
  <si>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</si>
  <si>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</si>
  <si>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</si>
  <si>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</si>
  <si>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</si>
  <si>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</si>
  <si>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</si>
  <si>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</si>
  <si>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</si>
  <si>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</si>
  <si>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</si>
  <si>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</si>
  <si>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</si>
  <si>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</si>
  <si>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</si>
  <si>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</si>
  <si>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</si>
  <si>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</si>
  <si>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</si>
  <si>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</si>
  <si>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</si>
  <si>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</si>
  <si>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</si>
  <si>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</si>
  <si>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</si>
  <si>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</si>
  <si>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</si>
  <si>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</si>
  <si>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</si>
  <si>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</si>
  <si>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</si>
  <si>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</si>
  <si>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</si>
  <si>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</si>
  <si>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</si>
  <si>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</si>
  <si>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</si>
  <si>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</si>
  <si>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</si>
  <si>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</si>
  <si>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</si>
  <si>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</si>
  <si>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</si>
  <si>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</si>
  <si>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</si>
  <si>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</si>
  <si>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</si>
  <si>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</si>
  <si>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</si>
  <si>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</si>
  <si>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</si>
  <si>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</si>
  <si>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</si>
  <si>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</si>
  <si>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</si>
  <si>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</si>
  <si>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</si>
  <si>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</si>
  <si>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</si>
  <si>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</si>
  <si>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</si>
  <si>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</si>
  <si>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</si>
  <si>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</si>
  <si>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</si>
  <si>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</si>
  <si>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</si>
  <si>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</si>
  <si>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</si>
  <si>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</si>
  <si>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</si>
  <si>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</si>
  <si>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</si>
  <si>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</si>
  <si>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</si>
  <si>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</si>
  <si>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</si>
  <si>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</si>
  <si>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</si>
  <si>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</si>
  <si>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</si>
  <si>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</si>
  <si>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</si>
  <si>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</si>
  <si>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</si>
  <si>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</si>
  <si>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</si>
  <si>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</si>
  <si>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</si>
  <si>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</si>
  <si>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</si>
  <si>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</si>
  <si>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</si>
  <si>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</si>
  <si>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</si>
  <si>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</si>
  <si>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</si>
  <si>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</si>
  <si>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</si>
  <si>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</si>
  <si>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</si>
  <si>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</si>
  <si>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</si>
  <si>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</si>
  <si>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</si>
  <si>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</si>
  <si>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</si>
  <si>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</si>
  <si>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</si>
  <si>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</si>
  <si>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</si>
  <si>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</si>
  <si>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</si>
  <si>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</si>
  <si>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</si>
  <si>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</si>
  <si>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</si>
  <si>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</si>
  <si>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</si>
  <si>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</si>
  <si>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</si>
  <si>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</si>
  <si>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</si>
  <si>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</si>
  <si>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</si>
  <si>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</si>
  <si>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</si>
  <si>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</si>
  <si>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</si>
  <si>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</si>
  <si>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</si>
  <si>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</si>
  <si>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</si>
  <si>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</si>
  <si>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</si>
  <si>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</si>
  <si>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</si>
  <si>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</si>
  <si>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</si>
  <si>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</si>
  <si>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</si>
  <si>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</si>
  <si>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</si>
  <si>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</si>
  <si>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</si>
  <si>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</si>
  <si>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</si>
  <si>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</si>
  <si>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</si>
  <si>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</si>
  <si>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</si>
  <si>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</si>
  <si>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</si>
  <si>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</si>
  <si>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</si>
  <si>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</si>
  <si>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</si>
  <si>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</si>
  <si>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</si>
  <si>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</si>
  <si>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</si>
  <si>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</si>
  <si>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</si>
  <si>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</si>
  <si>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</si>
  <si>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</si>
  <si>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</si>
  <si>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</si>
  <si>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</si>
  <si>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</si>
  <si>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</si>
  <si>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</si>
  <si>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</si>
  <si>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</si>
  <si>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</si>
  <si>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</si>
  <si>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</si>
  <si>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</si>
  <si>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</si>
  <si>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</si>
  <si>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</si>
  <si>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</si>
  <si>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</si>
  <si>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</si>
  <si>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</si>
  <si>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</si>
  <si>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</si>
  <si>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</si>
  <si>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</si>
  <si>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</si>
  <si>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</si>
  <si>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</si>
  <si>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</si>
  <si>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</si>
  <si>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</si>
  <si>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</si>
  <si>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</si>
  <si>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</si>
  <si>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</si>
  <si>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</si>
  <si>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</si>
  <si>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</si>
  <si>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</si>
  <si>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</si>
  <si>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</si>
  <si>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</si>
  <si>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</si>
  <si>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</si>
  <si>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</si>
  <si>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</si>
  <si>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</si>
  <si>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</si>
  <si>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</si>
  <si>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</si>
  <si>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</si>
  <si>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</si>
  <si>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</si>
  <si>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</si>
  <si>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</si>
  <si>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</si>
  <si>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</si>
  <si>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</si>
  <si>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</si>
  <si>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</si>
  <si>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</si>
  <si>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</si>
  <si>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</si>
  <si>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</si>
  <si>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</si>
  <si>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</si>
  <si>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</si>
  <si>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</si>
  <si>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</si>
  <si>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</si>
  <si>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</si>
  <si>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</si>
  <si>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</si>
  <si>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</si>
  <si>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</si>
  <si>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</si>
  <si>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</si>
  <si>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</si>
  <si>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</si>
  <si>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</si>
  <si>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</si>
  <si>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</si>
  <si>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</si>
  <si>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</si>
  <si>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</si>
  <si>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</si>
  <si>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</si>
  <si>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</si>
  <si>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</si>
  <si>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</si>
  <si>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</si>
  <si>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</si>
  <si>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</si>
  <si>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</si>
  <si>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</si>
  <si>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</si>
  <si>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</si>
  <si>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</si>
  <si>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</si>
  <si>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</si>
  <si>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</si>
  <si>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</si>
  <si>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</si>
  <si>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</si>
  <si>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</si>
  <si>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</si>
  <si>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</si>
  <si>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</si>
  <si>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</si>
  <si>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</si>
  <si>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</si>
  <si>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</si>
  <si>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</si>
  <si>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</si>
  <si>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</si>
  <si>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</si>
  <si>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</si>
  <si>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</si>
  <si>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</si>
  <si>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</si>
  <si>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</si>
  <si>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</si>
  <si>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</si>
  <si>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</si>
  <si>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</si>
  <si>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</si>
  <si>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</si>
  <si>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</si>
  <si>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</si>
  <si>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</si>
  <si>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</si>
  <si>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</si>
  <si>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</si>
  <si>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</si>
  <si>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</si>
  <si>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</si>
  <si>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</si>
  <si>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</si>
  <si>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</si>
  <si>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</si>
  <si>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</si>
  <si>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</si>
  <si>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</si>
  <si>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</si>
  <si>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</si>
  <si>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</si>
  <si>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</si>
  <si>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</si>
  <si>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</si>
  <si>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</si>
  <si>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</si>
  <si>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</si>
  <si>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</si>
  <si>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</si>
  <si>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</si>
  <si>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</si>
  <si>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</si>
  <si>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</si>
  <si>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</si>
  <si>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</si>
  <si>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</si>
  <si>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</si>
  <si>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</si>
  <si>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</si>
  <si>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</si>
  <si>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</si>
  <si>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</si>
  <si>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</si>
  <si>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</si>
  <si>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</si>
  <si>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</si>
  <si>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</si>
  <si>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</si>
  <si>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</si>
  <si>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</si>
  <si>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</si>
  <si>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</si>
  <si>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</si>
  <si>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</si>
  <si>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</si>
  <si>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</si>
  <si>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</si>
  <si>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</si>
  <si>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</si>
  <si>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</si>
  <si>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</si>
  <si>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</si>
  <si>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</si>
  <si>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</si>
  <si>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</si>
  <si>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</si>
  <si>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</si>
  <si>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</si>
  <si>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</si>
  <si>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</si>
  <si>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</si>
  <si>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</si>
  <si>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</si>
  <si>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</si>
  <si>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</si>
  <si>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</si>
  <si>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</si>
  <si>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</si>
  <si>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</si>
  <si>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</si>
  <si>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</si>
  <si>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</si>
  <si>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</si>
  <si>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</si>
  <si>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</si>
  <si>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</si>
  <si>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</si>
  <si>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</si>
  <si>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</si>
  <si>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</si>
  <si>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</si>
  <si>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</si>
  <si>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</si>
  <si>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</si>
  <si>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</si>
  <si>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</si>
  <si>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</si>
  <si>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</si>
  <si>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</si>
  <si>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</si>
  <si>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</si>
  <si>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</si>
  <si>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</si>
  <si>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</si>
  <si>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</si>
  <si>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</si>
  <si>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</si>
  <si>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</si>
  <si>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</si>
  <si>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</si>
  <si>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</si>
  <si>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</si>
  <si>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</si>
  <si>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</si>
  <si>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</si>
  <si>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</si>
  <si>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</si>
  <si>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</si>
  <si>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</si>
  <si>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</si>
  <si>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</si>
  <si>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</si>
  <si>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</si>
  <si>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</si>
  <si>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</si>
  <si>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</si>
  <si>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</si>
  <si>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</si>
  <si>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</si>
  <si>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</si>
  <si>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</si>
  <si>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</si>
  <si>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</si>
  <si>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</si>
  <si>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</si>
  <si>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</si>
  <si>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</si>
  <si>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</si>
  <si>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</si>
  <si>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</si>
  <si>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</si>
  <si>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</si>
  <si>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</si>
  <si>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</si>
  <si>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</si>
  <si>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</si>
  <si>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</si>
  <si>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</si>
  <si>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</si>
  <si>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</si>
  <si>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</si>
  <si>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</si>
  <si>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</si>
  <si>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</si>
  <si>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</si>
  <si>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</si>
  <si>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</si>
  <si>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</si>
  <si>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</si>
  <si>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</si>
  <si>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</si>
  <si>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</si>
  <si>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</si>
  <si>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</si>
  <si>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</si>
  <si>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</si>
  <si>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</si>
  <si>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</si>
  <si>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</si>
  <si>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</si>
  <si>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</si>
  <si>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</si>
  <si>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</si>
  <si>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</si>
  <si>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</si>
  <si>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</si>
  <si>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</si>
  <si>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</si>
  <si>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</si>
  <si>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</si>
  <si>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</si>
  <si>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</si>
  <si>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</si>
  <si>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</si>
  <si>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</si>
  <si>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</si>
  <si>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</si>
  <si>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</si>
  <si>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</si>
  <si>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</si>
  <si>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</si>
  <si>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</si>
  <si>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</si>
  <si>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</si>
  <si>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</si>
  <si>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</si>
  <si>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</si>
  <si>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</si>
  <si>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</si>
  <si>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</si>
  <si>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</si>
  <si>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</si>
  <si>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</si>
  <si>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</si>
  <si>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</si>
  <si>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</si>
  <si>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</si>
  <si>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</si>
  <si>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</si>
  <si>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</si>
  <si>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</si>
  <si>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</si>
  <si>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</si>
  <si>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</si>
  <si>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</si>
  <si>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</si>
  <si>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</si>
  <si>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</si>
  <si>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</si>
  <si>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</si>
  <si>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</si>
  <si>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</si>
  <si>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</si>
  <si>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</si>
  <si>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</si>
  <si>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</si>
  <si>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</si>
  <si>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</si>
  <si>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</si>
  <si>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</si>
  <si>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</si>
  <si>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</si>
  <si>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</si>
  <si>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</si>
  <si>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</si>
  <si>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</si>
  <si>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</si>
  <si>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</si>
  <si>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</si>
  <si>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</si>
  <si>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</si>
  <si>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</si>
  <si>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</si>
  <si>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</si>
  <si>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</si>
  <si>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</si>
  <si>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</si>
  <si>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</si>
  <si>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</si>
  <si>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</si>
  <si>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</si>
  <si>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</si>
  <si>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</si>
  <si>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</si>
  <si>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</si>
  <si>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</si>
  <si>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</si>
  <si>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</si>
  <si>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</si>
  <si>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</si>
  <si>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</si>
  <si>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</si>
  <si>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</si>
  <si>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</si>
  <si>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</si>
  <si>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</si>
  <si>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</si>
  <si>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</si>
  <si>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</si>
  <si>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</si>
  <si>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</si>
  <si>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</si>
  <si>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</si>
  <si>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</si>
  <si>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</si>
  <si>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</si>
  <si>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</si>
  <si>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</si>
  <si>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</si>
  <si>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</si>
  <si>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</si>
  <si>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</si>
  <si>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</si>
  <si>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</si>
  <si>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</si>
  <si>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</si>
  <si>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</si>
  <si>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</si>
  <si>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</si>
  <si>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</si>
  <si>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</si>
  <si>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</si>
  <si>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</si>
  <si>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</si>
  <si>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</si>
  <si>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</si>
  <si>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</si>
  <si>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</si>
  <si>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</si>
  <si>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</si>
  <si>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</si>
  <si>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</si>
  <si>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</si>
  <si>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</si>
  <si>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</si>
  <si>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</si>
  <si>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</si>
  <si>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</si>
  <si>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</si>
  <si>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</si>
  <si>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</si>
  <si>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</si>
  <si>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</si>
  <si>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</si>
  <si>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</si>
  <si>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</si>
  <si>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</si>
  <si>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</si>
  <si>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</si>
  <si>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</si>
  <si>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</si>
  <si>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</si>
  <si>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</si>
  <si>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</si>
  <si>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</si>
  <si>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</si>
  <si>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</si>
  <si>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</si>
  <si>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</si>
  <si>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</si>
  <si>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</si>
  <si>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</si>
  <si>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</si>
  <si>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</si>
  <si>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</si>
  <si>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</si>
  <si>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</si>
  <si>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</si>
  <si>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</si>
  <si>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</si>
  <si>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</si>
  <si>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</si>
  <si>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</si>
  <si>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</si>
  <si>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</si>
  <si>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</si>
  <si>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</si>
  <si>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</si>
  <si>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</si>
  <si>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</si>
  <si>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</si>
  <si>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</si>
  <si>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</si>
  <si>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</si>
  <si>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</si>
  <si>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</si>
  <si>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</si>
  <si>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</si>
  <si>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</si>
  <si>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</si>
  <si>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</si>
  <si>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</si>
  <si>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</si>
  <si>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</si>
  <si>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</si>
  <si>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</si>
  <si>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</si>
  <si>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</si>
  <si>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</si>
  <si>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</si>
  <si>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</si>
  <si>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</si>
  <si>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</si>
  <si>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</si>
  <si>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</si>
  <si>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</si>
  <si>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</si>
  <si>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</si>
  <si>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</si>
  <si>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</si>
  <si>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</si>
  <si>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</si>
  <si>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</si>
  <si>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</si>
  <si>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</si>
  <si>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</si>
  <si>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</si>
  <si>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</si>
  <si>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</si>
  <si>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</si>
  <si>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</si>
  <si>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</si>
  <si>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</si>
  <si>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</si>
  <si>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</si>
  <si>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</si>
  <si>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</si>
  <si>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</si>
  <si>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</si>
  <si>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</si>
  <si>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</si>
  <si>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</si>
  <si>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</si>
  <si>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</si>
  <si>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</si>
  <si>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</si>
  <si>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</si>
  <si>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</si>
  <si>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</si>
  <si>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</si>
  <si>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</si>
  <si>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</si>
  <si>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</si>
  <si>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</si>
  <si>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</si>
  <si>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</si>
  <si>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</si>
  <si>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</si>
  <si>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</si>
  <si>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</si>
  <si>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</si>
  <si>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</si>
  <si>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</si>
  <si>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</si>
  <si>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</si>
  <si>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</si>
  <si>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</si>
  <si>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</si>
  <si>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</si>
  <si>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</si>
  <si>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</si>
  <si>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</si>
  <si>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</si>
  <si>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</si>
  <si>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</si>
  <si>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</si>
  <si>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</si>
  <si>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</si>
  <si>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</si>
  <si>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</si>
  <si>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</si>
  <si>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</si>
  <si>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</si>
  <si>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</si>
  <si>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</si>
  <si>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</si>
  <si>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</si>
  <si>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</si>
  <si>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</si>
  <si>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</si>
  <si>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</si>
  <si>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</si>
  <si>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</si>
  <si>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</si>
  <si>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</si>
  <si>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</si>
  <si>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</si>
  <si>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</si>
  <si>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</si>
  <si>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</si>
  <si>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</si>
  <si>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</si>
  <si>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</si>
  <si>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</si>
  <si>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</si>
  <si>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</si>
  <si>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</si>
  <si>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</si>
  <si>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</si>
  <si>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</si>
  <si>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</si>
  <si>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</si>
  <si>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</si>
  <si>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</si>
  <si>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</si>
  <si>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</si>
  <si>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</si>
  <si>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</si>
  <si>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</si>
  <si>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</si>
  <si>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</si>
  <si>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</si>
  <si>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</si>
  <si>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</si>
  <si>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</si>
  <si>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</si>
  <si>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</si>
  <si>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</si>
  <si>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</si>
  <si>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</si>
  <si>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</si>
  <si>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</si>
  <si>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</si>
  <si>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</si>
  <si>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</si>
  <si>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</si>
  <si>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</si>
  <si>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</si>
  <si>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</si>
  <si>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</si>
  <si>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</si>
  <si>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</si>
  <si>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</si>
  <si>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</si>
  <si>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</si>
  <si>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</si>
  <si>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</si>
  <si>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</si>
  <si>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</si>
  <si>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</si>
  <si>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</si>
  <si>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</si>
  <si>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</si>
  <si>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</si>
  <si>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</si>
  <si>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</si>
  <si>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</si>
  <si>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</si>
  <si>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</si>
  <si>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</si>
  <si>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</si>
  <si>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</si>
  <si>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</si>
  <si>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</si>
  <si>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</si>
  <si>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</si>
  <si>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</si>
  <si>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</si>
  <si>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</si>
  <si>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</si>
  <si>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</si>
  <si>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</si>
  <si>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</si>
  <si>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</si>
  <si>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</si>
  <si>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</si>
  <si>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</si>
  <si>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</si>
  <si>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</si>
  <si>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</si>
  <si>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</si>
  <si>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</si>
  <si>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</si>
  <si>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</si>
  <si>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</si>
  <si>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</si>
  <si>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</si>
  <si>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</si>
  <si>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</si>
  <si>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</si>
  <si>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</si>
  <si>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</si>
  <si>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</si>
  <si>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</si>
  <si>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</si>
  <si>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</si>
  <si>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</si>
  <si>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</si>
  <si>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</si>
  <si>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</si>
  <si>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</si>
  <si>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</si>
  <si>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</si>
  <si>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</si>
  <si>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</si>
  <si>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</si>
  <si>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</si>
  <si>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</si>
  <si>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</si>
  <si>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</si>
  <si>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</si>
  <si>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</si>
  <si>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</si>
  <si>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</si>
  <si>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</si>
  <si>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</si>
  <si>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</si>
  <si>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</si>
  <si>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</si>
  <si>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</si>
  <si>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</si>
  <si>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</si>
  <si>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</si>
  <si>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</si>
  <si>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</si>
  <si>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</si>
  <si>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</si>
  <si>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</si>
  <si>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</si>
  <si>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</si>
  <si>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</si>
  <si>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</si>
  <si>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</si>
  <si>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</si>
  <si>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</si>
  <si>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</si>
  <si>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</si>
  <si>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</si>
  <si>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</si>
  <si>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</si>
  <si>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</si>
  <si>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</si>
  <si>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</si>
  <si>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</si>
  <si>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</si>
  <si>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</si>
  <si>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</si>
  <si>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</si>
  <si>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</si>
  <si>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</si>
  <si>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</si>
  <si>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</si>
  <si>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</si>
  <si>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</si>
  <si>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</si>
  <si>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</si>
  <si>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</si>
  <si>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</si>
  <si>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</si>
  <si>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</si>
  <si>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</si>
  <si>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</si>
  <si>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</si>
  <si>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</si>
  <si>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</si>
  <si>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</si>
  <si>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</si>
  <si>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</si>
  <si>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</si>
  <si>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</si>
  <si>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</si>
  <si>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</si>
  <si>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</si>
  <si>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</si>
  <si>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</si>
  <si>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</si>
  <si>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</si>
  <si>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</si>
  <si>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</si>
  <si>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</si>
  <si>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</si>
  <si>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</si>
  <si>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</si>
  <si>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</si>
  <si>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</si>
  <si>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</si>
  <si>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</si>
  <si>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</si>
  <si>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</si>
  <si>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</si>
  <si>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</si>
  <si>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</si>
  <si>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</si>
  <si>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</si>
  <si>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</si>
  <si>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</si>
  <si>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</si>
  <si>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</si>
  <si>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</si>
  <si>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</si>
  <si>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</si>
  <si>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</si>
  <si>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</si>
  <si>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</si>
  <si>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</si>
  <si>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</si>
  <si>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</si>
  <si>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</si>
  <si>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</si>
  <si>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</si>
  <si>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</si>
  <si>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</si>
  <si>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</si>
  <si>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</si>
  <si>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</si>
  <si>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</si>
  <si>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</si>
  <si>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</si>
  <si>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</si>
  <si>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</si>
  <si>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</si>
  <si>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</si>
  <si>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</si>
  <si>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</si>
  <si>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</si>
  <si>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</si>
  <si>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</si>
  <si>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</si>
  <si>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</si>
  <si>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</si>
  <si>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</si>
  <si>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</si>
  <si>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</si>
  <si>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</si>
  <si>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</si>
  <si>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</si>
  <si>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</si>
  <si>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</si>
  <si>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</si>
  <si>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</si>
  <si>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</si>
  <si>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</si>
  <si>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</si>
  <si>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</si>
  <si>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</si>
  <si>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</si>
  <si>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</si>
  <si>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</si>
  <si>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</si>
  <si>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</si>
  <si>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</si>
  <si>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</si>
  <si>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</si>
  <si>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</si>
  <si>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</si>
  <si>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</si>
  <si>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</si>
  <si>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</si>
  <si>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</si>
  <si>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</si>
  <si>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</si>
  <si>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</si>
  <si>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</si>
  <si>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</si>
  <si>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</si>
  <si>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</si>
  <si>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</si>
  <si>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</si>
  <si>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</si>
  <si>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</si>
  <si>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</si>
  <si>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</si>
  <si>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</si>
  <si>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</si>
  <si>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</si>
  <si>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</si>
  <si>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</si>
  <si>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</si>
  <si>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</si>
  <si>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</si>
  <si>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</si>
  <si>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</si>
  <si>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</si>
  <si>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</si>
  <si>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</si>
  <si>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</si>
  <si>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</si>
  <si>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</si>
  <si>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</si>
  <si>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</si>
  <si>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</si>
  <si>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</si>
  <si>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</si>
  <si>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</si>
  <si>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</si>
  <si>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</si>
  <si>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</si>
  <si>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</si>
  <si>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</si>
  <si>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</si>
  <si>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</si>
  <si>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</si>
  <si>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</si>
  <si>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</si>
  <si>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</si>
  <si>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</si>
  <si>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</si>
  <si>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</si>
  <si>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</si>
  <si>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</si>
  <si>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</si>
  <si>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</si>
  <si>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</si>
  <si>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</si>
  <si>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</si>
  <si>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</si>
  <si>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</si>
  <si>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</si>
  <si>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</si>
  <si>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</si>
  <si>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</si>
  <si>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</si>
  <si>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</si>
  <si>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</si>
  <si>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</si>
  <si>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</si>
  <si>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</si>
  <si>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</si>
  <si>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</si>
  <si>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</si>
  <si>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</si>
  <si>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</si>
  <si>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</si>
  <si>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</si>
  <si>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</si>
  <si>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</si>
  <si>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</si>
  <si>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</si>
  <si>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</si>
  <si>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</si>
  <si>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</si>
  <si>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</si>
  <si>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</si>
  <si>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</si>
  <si>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</si>
  <si>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</si>
  <si>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</si>
  <si>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</si>
  <si>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</si>
  <si>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</si>
  <si>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</si>
  <si>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</si>
  <si>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</si>
  <si>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</si>
  <si>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</si>
  <si>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</si>
  <si>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</si>
  <si>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</si>
  <si>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</si>
  <si>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</si>
  <si>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</si>
  <si>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</si>
  <si>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</si>
  <si>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</si>
  <si>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</si>
  <si>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</si>
  <si>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</si>
  <si>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</si>
  <si>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</si>
  <si>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</si>
  <si>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</si>
  <si>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</si>
  <si>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</si>
  <si>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</si>
  <si>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</si>
  <si>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</si>
  <si>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</si>
  <si>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</si>
  <si>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</si>
  <si>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</si>
  <si>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</si>
  <si>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</si>
  <si>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</si>
  <si>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</si>
  <si>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</si>
  <si>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</si>
  <si>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</si>
  <si>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</si>
  <si>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</si>
  <si>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</si>
  <si>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</si>
  <si>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</si>
  <si>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</si>
  <si>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</si>
  <si>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</si>
  <si>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</si>
  <si>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</si>
  <si>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</si>
  <si>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</si>
  <si>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</si>
  <si>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</si>
  <si>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</si>
  <si>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</si>
  <si>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</si>
  <si>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</si>
  <si>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</si>
  <si>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</si>
  <si>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</si>
  <si>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</si>
  <si>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</si>
  <si>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</si>
  <si>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</si>
  <si>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</si>
  <si>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</si>
  <si>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</si>
  <si>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</si>
  <si>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</si>
  <si>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</si>
  <si>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</si>
  <si>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</si>
  <si>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</si>
  <si>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</si>
  <si>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</si>
  <si>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</si>
  <si>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</si>
  <si>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</si>
  <si>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</si>
  <si>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</si>
  <si>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</si>
  <si>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</si>
  <si>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</si>
  <si>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</si>
  <si>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</si>
  <si>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</si>
  <si>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</si>
  <si>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</si>
  <si>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</si>
  <si>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</si>
  <si>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</si>
  <si>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</si>
  <si>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</si>
  <si>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</si>
  <si>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</si>
  <si>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</si>
  <si>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</si>
  <si>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</si>
  <si>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</si>
  <si>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</si>
  <si>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</si>
  <si>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</si>
  <si>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</si>
  <si>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</si>
  <si>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</si>
  <si>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</si>
  <si>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</si>
  <si>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</si>
  <si>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</si>
  <si>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</si>
  <si>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</si>
  <si>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</si>
  <si>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</si>
  <si>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</si>
  <si>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</si>
  <si>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</si>
  <si>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</si>
  <si>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</si>
  <si>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</si>
  <si>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</si>
  <si>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</si>
  <si>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</si>
  <si>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</si>
  <si>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</si>
  <si>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</si>
  <si>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</si>
  <si>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</si>
  <si>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</si>
  <si>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</si>
  <si>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</si>
  <si>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</si>
  <si>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</si>
  <si>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</si>
  <si>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</si>
  <si>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</si>
  <si>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</si>
  <si>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</si>
  <si>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</si>
  <si>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</si>
  <si>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</si>
  <si>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</si>
  <si>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</si>
  <si>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</si>
  <si>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</si>
  <si>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</si>
  <si>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</si>
  <si>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</si>
  <si>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</si>
  <si>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</si>
  <si>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</si>
  <si>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</si>
  <si>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</si>
  <si>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</si>
  <si>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</si>
  <si>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</si>
  <si>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</si>
  <si>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</si>
  <si>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</si>
  <si>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</si>
  <si>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</si>
  <si>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</si>
  <si>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</si>
  <si>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</si>
  <si>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</si>
  <si>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</si>
  <si>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</si>
  <si>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</si>
  <si>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</si>
  <si>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</si>
  <si>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</si>
  <si>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</si>
  <si>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</si>
  <si>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</si>
  <si>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</si>
  <si>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</si>
  <si>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</si>
  <si>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</si>
  <si>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</si>
  <si>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</si>
  <si>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</si>
  <si>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</si>
  <si>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</si>
  <si>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</si>
  <si>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</si>
  <si>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</si>
  <si>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</si>
  <si>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</si>
  <si>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</si>
  <si>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</si>
  <si>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</si>
  <si>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</si>
  <si>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</si>
  <si>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</si>
  <si>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</si>
  <si>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</si>
  <si>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</si>
  <si>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</si>
  <si>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</si>
  <si>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</si>
  <si>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</si>
  <si>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</si>
  <si>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</si>
  <si>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</si>
  <si>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</si>
  <si>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</si>
  <si>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</si>
  <si>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</si>
  <si>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</si>
  <si>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</si>
  <si>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</si>
  <si>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</si>
  <si>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</si>
  <si>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</si>
  <si>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</si>
  <si>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</si>
  <si>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</si>
  <si>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</si>
  <si>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</si>
  <si>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</si>
  <si>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</si>
  <si>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</si>
  <si>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</si>
  <si>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</si>
  <si>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</si>
  <si>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</si>
  <si>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</si>
  <si>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</si>
  <si>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</si>
  <si>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</si>
  <si>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</si>
  <si>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</si>
  <si>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</si>
  <si>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</si>
  <si>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</si>
  <si>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</si>
  <si>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</si>
  <si>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</si>
  <si>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</si>
  <si>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</si>
  <si>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</si>
  <si>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</si>
  <si>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</si>
  <si>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</si>
  <si>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</si>
  <si>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</si>
  <si>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</si>
  <si>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</si>
  <si>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</si>
  <si>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</si>
  <si>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</si>
  <si>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</si>
  <si>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</si>
  <si>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</si>
  <si>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</si>
  <si>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</si>
  <si>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</si>
  <si>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</si>
  <si>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</si>
  <si>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</si>
  <si>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</si>
  <si>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</si>
  <si>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</si>
  <si>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</si>
  <si>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</si>
  <si>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</si>
  <si>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</si>
  <si>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</si>
  <si>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</si>
  <si>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</si>
  <si>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</si>
  <si>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</si>
  <si>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</si>
  <si>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</si>
  <si>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</si>
  <si>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</si>
  <si>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</si>
  <si>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</si>
  <si>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</si>
  <si>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</si>
  <si>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</si>
  <si>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</si>
  <si>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</si>
  <si>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</si>
  <si>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</si>
  <si>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</si>
  <si>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</si>
  <si>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</si>
  <si>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</si>
  <si>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</si>
  <si>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</si>
  <si>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</si>
  <si>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</si>
  <si>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</si>
  <si>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</si>
  <si>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</si>
  <si>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</si>
  <si>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</si>
  <si>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</si>
  <si>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</si>
  <si>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</si>
  <si>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</si>
  <si>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</si>
  <si>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</si>
  <si>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</si>
  <si>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</si>
  <si>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</si>
  <si>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</si>
  <si>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</si>
  <si>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</si>
  <si>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</si>
  <si>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</si>
  <si>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</si>
  <si>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</si>
  <si>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</si>
  <si>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</si>
  <si>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</si>
  <si>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</si>
  <si>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</si>
  <si>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</si>
  <si>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</si>
  <si>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</si>
  <si>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</si>
  <si>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</si>
  <si>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</si>
  <si>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</si>
  <si>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</si>
  <si>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</si>
  <si>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</si>
  <si>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</si>
  <si>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</si>
  <si>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</si>
  <si>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</si>
  <si>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</si>
  <si>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</si>
  <si>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</si>
  <si>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</si>
  <si>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</si>
  <si>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</si>
  <si>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</si>
  <si>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</si>
  <si>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</si>
  <si>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</si>
  <si>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</si>
  <si>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</si>
  <si>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</si>
  <si>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</si>
  <si>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</si>
  <si>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</si>
  <si>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</si>
  <si>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</si>
  <si>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</si>
  <si>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</si>
  <si>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</si>
  <si>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</si>
  <si>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</si>
  <si>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</si>
  <si>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</si>
  <si>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</si>
  <si>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</si>
  <si>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</si>
  <si>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</si>
  <si>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</si>
  <si>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</si>
  <si>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</si>
  <si>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</si>
  <si>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</si>
  <si>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</si>
  <si>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</si>
  <si>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</si>
  <si>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</si>
  <si>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</si>
  <si>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</si>
  <si>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</si>
  <si>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</si>
  <si>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</si>
  <si>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</si>
  <si>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</si>
  <si>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</si>
  <si>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</si>
  <si>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</si>
  <si>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</si>
  <si>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</si>
  <si>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</si>
  <si>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</si>
  <si>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</si>
  <si>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</si>
  <si>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</si>
  <si>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</si>
  <si>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</si>
  <si>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</si>
  <si>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</si>
  <si>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</si>
  <si>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</si>
  <si>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</si>
  <si>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</si>
  <si>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</si>
  <si>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</si>
  <si>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</si>
  <si>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</si>
  <si>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</si>
  <si>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</si>
  <si>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</si>
  <si>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</si>
  <si>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</si>
  <si>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</si>
  <si>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</si>
  <si>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</si>
  <si>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</si>
  <si>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</si>
  <si>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</si>
  <si>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</si>
  <si>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</si>
  <si>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</si>
  <si>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</si>
  <si>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</si>
  <si>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</si>
  <si>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</si>
  <si>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</si>
  <si>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</si>
  <si>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</si>
  <si>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</si>
  <si>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</si>
  <si>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</si>
  <si>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</si>
  <si>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</si>
  <si>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</si>
  <si>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</si>
  <si>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</si>
  <si>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</si>
  <si>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</si>
  <si>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</si>
  <si>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</si>
  <si>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</si>
  <si>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</si>
  <si>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</si>
  <si>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</si>
  <si>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</si>
  <si>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</si>
  <si>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</si>
  <si>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</si>
  <si>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</si>
  <si>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</si>
  <si>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</si>
  <si>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</si>
  <si>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</si>
  <si>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</si>
  <si>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</si>
  <si>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</si>
  <si>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</si>
  <si>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</si>
  <si>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</si>
  <si>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</si>
  <si>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</si>
  <si>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</si>
  <si>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</si>
  <si>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</si>
  <si>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</si>
  <si>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</si>
  <si>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</si>
  <si>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</si>
  <si>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</si>
  <si>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</si>
  <si>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</si>
  <si>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</si>
  <si>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</si>
  <si>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</si>
  <si>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</si>
  <si>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</si>
  <si>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</si>
  <si>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</si>
  <si>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</si>
  <si>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</si>
  <si>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</si>
  <si>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</si>
  <si>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</si>
  <si>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</si>
  <si>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</si>
  <si>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</si>
  <si>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</si>
  <si>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</si>
  <si>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</si>
  <si>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</si>
  <si>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</si>
  <si>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</si>
  <si>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</si>
  <si>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</si>
  <si>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</si>
  <si>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</si>
  <si>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</si>
  <si>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</si>
  <si>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</si>
  <si>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</si>
  <si>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</si>
  <si>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</si>
  <si>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</si>
  <si>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</si>
  <si>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</si>
  <si>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</si>
  <si>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</si>
  <si>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</si>
  <si>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</si>
  <si>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</si>
  <si>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</si>
  <si>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</si>
  <si>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</si>
  <si>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</si>
  <si>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</si>
  <si>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</si>
  <si>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</si>
  <si>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</si>
  <si>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</si>
  <si>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</si>
  <si>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</si>
  <si>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</si>
  <si>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</si>
  <si>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</si>
  <si>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</si>
  <si>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</si>
  <si>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</si>
  <si>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</si>
  <si>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</si>
  <si>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</si>
  <si>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</si>
  <si>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</si>
  <si>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</si>
  <si>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</si>
  <si>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</si>
  <si>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</si>
  <si>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</si>
  <si>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</si>
  <si>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</si>
  <si>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</si>
  <si>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</si>
  <si>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</si>
  <si>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</si>
  <si>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</si>
  <si>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</si>
  <si>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</si>
  <si>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</si>
  <si>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</si>
  <si>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</si>
  <si>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</si>
  <si>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</si>
  <si>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</si>
  <si>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</si>
  <si>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</si>
  <si>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</si>
  <si>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</si>
  <si>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</si>
  <si>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</si>
  <si>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</si>
  <si>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</si>
  <si>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</si>
  <si>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</si>
  <si>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</si>
  <si>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</si>
  <si>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</si>
  <si>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</si>
  <si>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</si>
  <si>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</si>
  <si>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</si>
  <si>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</si>
  <si>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</si>
  <si>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</si>
  <si>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</si>
  <si>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</si>
  <si>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</si>
  <si>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</si>
  <si>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</si>
  <si>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</si>
  <si>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</si>
  <si>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</si>
  <si>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</si>
  <si>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</si>
  <si>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</si>
  <si>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</si>
  <si>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</si>
  <si>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</si>
  <si>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</si>
  <si>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</si>
  <si>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</si>
  <si>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</si>
  <si>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</si>
  <si>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</si>
  <si>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</si>
  <si>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</si>
  <si>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</si>
  <si>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</si>
  <si>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</si>
  <si>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</si>
  <si>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</si>
  <si>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</si>
  <si>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</si>
  <si>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</si>
  <si>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</si>
  <si>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</si>
  <si>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</si>
  <si>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</si>
  <si>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</si>
  <si>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</si>
  <si>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</si>
  <si>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</si>
  <si>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</si>
  <si>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</si>
  <si>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</si>
  <si>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</si>
  <si>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</si>
  <si>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</si>
  <si>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</si>
  <si>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</si>
  <si>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</si>
  <si>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</si>
  <si>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</si>
  <si>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</si>
  <si>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</si>
  <si>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</si>
  <si>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</si>
  <si>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</si>
  <si>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</si>
  <si>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</si>
  <si>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</si>
  <si>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</si>
  <si>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</si>
  <si>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</si>
  <si>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</si>
  <si>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</si>
  <si>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</si>
  <si>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</si>
  <si>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</si>
  <si>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</si>
  <si>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</si>
  <si>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</si>
  <si>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</si>
  <si>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</si>
  <si>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</si>
  <si>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</si>
  <si>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</si>
  <si>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</si>
  <si>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</si>
  <si>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</si>
  <si>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</si>
  <si>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</si>
  <si>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</si>
  <si>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</si>
  <si>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</si>
  <si>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</si>
  <si>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</si>
  <si>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</si>
  <si>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</si>
  <si>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</si>
  <si>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</si>
  <si>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</si>
  <si>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</si>
  <si>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</si>
  <si>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</si>
  <si>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</si>
  <si>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</si>
  <si>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</si>
  <si>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</si>
  <si>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</si>
  <si>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</si>
  <si>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</si>
  <si>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</si>
  <si>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</si>
  <si>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</si>
  <si>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</si>
  <si>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</si>
  <si>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</si>
  <si>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</si>
  <si>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</si>
  <si>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</si>
  <si>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</si>
  <si>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</si>
  <si>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</si>
  <si>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</si>
  <si>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</si>
  <si>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</si>
  <si>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</si>
  <si>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</si>
  <si>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</si>
  <si>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</si>
  <si>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</si>
  <si>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</si>
  <si>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</si>
  <si>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</si>
  <si>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</si>
  <si>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</si>
  <si>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</si>
  <si>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</si>
  <si>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</si>
  <si>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</si>
  <si>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</si>
  <si>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</si>
  <si>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</si>
  <si>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</si>
  <si>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</si>
  <si>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</si>
  <si>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</si>
  <si>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</si>
  <si>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</si>
  <si>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</si>
  <si>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</si>
  <si>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</si>
  <si>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</si>
  <si>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</si>
  <si>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</si>
  <si>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</si>
  <si>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</si>
  <si>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</si>
  <si>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</si>
  <si>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</si>
  <si>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</si>
  <si>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</si>
  <si>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</si>
  <si>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</si>
  <si>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</si>
  <si>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</si>
  <si>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</si>
  <si>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</si>
  <si>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</si>
  <si>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</si>
  <si>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</si>
  <si>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</si>
  <si>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</si>
  <si>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</si>
  <si>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</si>
  <si>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</si>
  <si>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</si>
  <si>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</si>
  <si>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</si>
  <si>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</si>
  <si>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</si>
  <si>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</si>
  <si>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</si>
  <si>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</si>
  <si>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</si>
  <si>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</si>
  <si>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</si>
  <si>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</si>
  <si>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</si>
  <si>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</si>
  <si>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</si>
  <si>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</si>
  <si>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</si>
  <si>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</si>
  <si>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</si>
  <si>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</si>
  <si>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</si>
  <si>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</si>
  <si>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</si>
  <si>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</si>
  <si>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</si>
  <si>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</si>
  <si>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</si>
  <si>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</si>
  <si>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</si>
  <si>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</si>
  <si>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</si>
  <si>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</si>
  <si>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</si>
  <si>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</si>
  <si>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</si>
  <si>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</si>
  <si>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</si>
  <si>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</si>
  <si>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</si>
  <si>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</si>
  <si>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</si>
  <si>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</si>
  <si>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</si>
  <si>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</si>
  <si>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</si>
  <si>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</si>
  <si>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</si>
  <si>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</si>
  <si>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</si>
  <si>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</si>
  <si>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</si>
  <si>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</si>
  <si>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</si>
  <si>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</si>
  <si>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</si>
  <si>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</si>
  <si>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</si>
  <si>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</si>
  <si>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</si>
  <si>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</si>
  <si>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</si>
  <si>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</si>
  <si>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</si>
  <si>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</si>
  <si>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</si>
  <si>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</si>
  <si>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</si>
  <si>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</si>
  <si>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</si>
  <si>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</si>
  <si>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</si>
  <si>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</si>
  <si>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</si>
  <si>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</si>
  <si>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</si>
  <si>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</si>
  <si>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</si>
  <si>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</si>
  <si>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</si>
  <si>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</si>
  <si>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</si>
  <si>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</si>
  <si>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</si>
  <si>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</si>
  <si>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</si>
  <si>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</si>
  <si>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</si>
  <si>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</si>
  <si>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</si>
  <si>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</si>
  <si>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</si>
  <si>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</si>
  <si>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</si>
  <si>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</si>
  <si>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</si>
  <si>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</si>
  <si>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</si>
  <si>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</si>
  <si>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</si>
  <si>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</si>
  <si>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</si>
  <si>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</si>
  <si>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</si>
  <si>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</si>
  <si>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</si>
  <si>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</si>
  <si>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</si>
  <si>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</si>
  <si>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</si>
  <si>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</si>
  <si>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</si>
  <si>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</si>
  <si>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</si>
  <si>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</si>
  <si>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</si>
  <si>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</si>
  <si>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</si>
  <si>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</si>
  <si>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</si>
  <si>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</si>
  <si>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</si>
  <si>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</si>
  <si>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</si>
  <si>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</si>
  <si>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</si>
  <si>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</si>
  <si>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</si>
  <si>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</si>
  <si>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</si>
  <si>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</si>
  <si>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</si>
  <si>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</si>
  <si>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</si>
  <si>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</si>
  <si>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</si>
  <si>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</si>
  <si>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</si>
  <si>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</si>
  <si>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</si>
  <si>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</si>
  <si>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</si>
  <si>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</si>
  <si>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</si>
  <si>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</si>
  <si>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</si>
  <si>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</si>
  <si>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</si>
  <si>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</si>
  <si>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</si>
  <si>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</si>
  <si>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</si>
  <si>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</si>
  <si>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</si>
  <si>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</si>
  <si>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</si>
  <si>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</si>
  <si>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</si>
  <si>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</si>
  <si>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</si>
  <si>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</si>
  <si>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</si>
  <si>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</si>
  <si>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</si>
  <si>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</si>
  <si>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</si>
  <si>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</si>
  <si>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</si>
  <si>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</si>
  <si>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</si>
  <si>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</si>
  <si>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</si>
  <si>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</si>
  <si>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</si>
  <si>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</si>
  <si>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</si>
  <si>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</si>
  <si>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</si>
  <si>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</si>
  <si>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</si>
  <si>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</si>
  <si>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</si>
  <si>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</si>
  <si>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</si>
  <si>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</si>
  <si>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</si>
  <si>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</si>
  <si>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</si>
  <si>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</si>
  <si>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</si>
  <si>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</si>
  <si>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</si>
  <si>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</si>
  <si>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</si>
  <si>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</si>
  <si>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</si>
  <si>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</si>
  <si>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</si>
  <si>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</si>
  <si>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</si>
  <si>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</si>
  <si>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</si>
  <si>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</si>
  <si>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</si>
  <si>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</si>
  <si>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</si>
  <si>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</si>
  <si>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</si>
  <si>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</si>
  <si>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</si>
  <si>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</si>
  <si>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</si>
  <si>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</si>
  <si>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</si>
  <si>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</si>
  <si>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</si>
  <si>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</si>
  <si>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</si>
  <si>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</si>
  <si>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</si>
  <si>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</si>
  <si>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</si>
  <si>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</si>
  <si>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</si>
  <si>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</si>
  <si>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</si>
  <si>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</si>
  <si>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</si>
  <si>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</si>
  <si>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</si>
  <si>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</si>
  <si>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</si>
  <si>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</si>
  <si>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</si>
  <si>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</si>
  <si>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</si>
  <si>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</si>
  <si>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</si>
  <si>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</si>
  <si>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</si>
  <si>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</si>
  <si>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</si>
  <si>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</si>
  <si>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</si>
  <si>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</si>
  <si>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</si>
  <si>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</si>
  <si>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</si>
  <si>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</si>
  <si>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</si>
  <si>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</si>
  <si>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</si>
  <si>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</si>
  <si>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</si>
  <si>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</si>
  <si>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</si>
  <si>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</si>
  <si>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</si>
  <si>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</si>
  <si>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</si>
  <si>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</si>
  <si>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</si>
  <si>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</si>
  <si>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</si>
  <si>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</si>
  <si>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</si>
  <si>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</si>
  <si>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</si>
  <si>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</si>
  <si>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</si>
  <si>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</si>
  <si>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</si>
  <si>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</si>
  <si>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</si>
  <si>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</si>
  <si>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</si>
  <si>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</si>
  <si>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</si>
  <si>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</si>
  <si>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</si>
  <si>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</si>
  <si>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</si>
  <si>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</si>
  <si>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</si>
  <si>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</si>
  <si>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</si>
  <si>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</si>
  <si>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</si>
  <si>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</si>
  <si>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</si>
  <si>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</si>
  <si>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</si>
  <si>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</si>
  <si>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</si>
  <si>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</si>
  <si>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</si>
  <si>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</si>
  <si>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</si>
  <si>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</si>
  <si>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</si>
  <si>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</si>
  <si>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</si>
  <si>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</si>
  <si>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</si>
  <si>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</si>
  <si>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</si>
  <si>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</si>
  <si>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</si>
  <si>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</si>
  <si>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</si>
  <si>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</si>
  <si>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</si>
  <si>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</si>
  <si>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</si>
  <si>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</si>
  <si>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</si>
  <si>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</si>
  <si>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</si>
  <si>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</si>
  <si>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</si>
  <si>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</si>
  <si>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</si>
  <si>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</si>
  <si>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</si>
  <si>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</si>
  <si>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</si>
  <si>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</si>
  <si>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</si>
  <si>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</si>
  <si>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</si>
  <si>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</si>
  <si>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</si>
  <si>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</si>
  <si>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</si>
  <si>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</si>
  <si>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</si>
  <si>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</si>
  <si>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</si>
  <si>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</si>
  <si>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</si>
  <si>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</si>
  <si>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</si>
  <si>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</si>
  <si>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</si>
  <si>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</si>
  <si>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</si>
  <si>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</si>
  <si>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</si>
  <si>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</si>
  <si>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</si>
  <si>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</si>
  <si>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</si>
  <si>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</si>
  <si>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</si>
  <si>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</si>
  <si>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</si>
  <si>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</si>
  <si>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</si>
  <si>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</si>
  <si>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</si>
  <si>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</si>
  <si>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</si>
  <si>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</si>
  <si>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</si>
  <si>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</si>
  <si>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</si>
  <si>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</si>
  <si>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</si>
  <si>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</si>
  <si>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</si>
  <si>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</si>
  <si>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</si>
  <si>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</si>
  <si>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</si>
  <si>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</si>
  <si>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</si>
  <si>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</si>
  <si>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</si>
  <si>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</si>
  <si>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</si>
  <si>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</si>
  <si>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</si>
  <si>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</si>
  <si>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</si>
  <si>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</si>
  <si>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</si>
  <si>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</si>
  <si>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</si>
  <si>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</si>
  <si>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</si>
  <si>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</si>
  <si>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</si>
  <si>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</si>
  <si>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</si>
  <si>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</si>
  <si>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</si>
  <si>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</si>
  <si>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</si>
  <si>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</si>
  <si>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</si>
  <si>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</si>
  <si>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</si>
  <si>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</si>
  <si>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</si>
  <si>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</si>
  <si>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</si>
  <si>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</si>
  <si>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</si>
  <si>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</si>
  <si>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</si>
  <si>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</si>
  <si>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</si>
  <si>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</si>
  <si>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</si>
  <si>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</si>
  <si>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</si>
  <si>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</si>
  <si>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</si>
  <si>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</si>
  <si>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</si>
  <si>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</si>
  <si>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</si>
  <si>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</si>
  <si>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</si>
  <si>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</si>
  <si>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</si>
  <si>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</si>
  <si>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</si>
  <si>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</si>
  <si>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</si>
  <si>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</si>
  <si>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</si>
  <si>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</si>
  <si>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</si>
  <si>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</si>
  <si>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</si>
  <si>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</si>
  <si>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</si>
  <si>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</si>
  <si>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</si>
  <si>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</si>
  <si>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</si>
  <si>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</si>
  <si>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</si>
  <si>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</si>
  <si>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</si>
  <si>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</si>
  <si>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</si>
  <si>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</si>
  <si>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</si>
  <si>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</si>
  <si>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</si>
  <si>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</si>
  <si>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</si>
  <si>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</si>
  <si>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</si>
  <si>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</si>
  <si>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</si>
  <si>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</si>
  <si>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</si>
  <si>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</si>
  <si>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</si>
  <si>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</si>
  <si>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</si>
  <si>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</si>
  <si>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</si>
  <si>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</si>
  <si>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</si>
  <si>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</si>
  <si>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</si>
  <si>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</si>
  <si>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</si>
  <si>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</si>
  <si>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</si>
  <si>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</si>
  <si>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</si>
  <si>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</si>
  <si>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</si>
  <si>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</si>
  <si>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</si>
  <si>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</si>
  <si>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</si>
  <si>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</si>
  <si>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</si>
  <si>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</si>
  <si>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</si>
  <si>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</si>
  <si>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</si>
  <si>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</si>
  <si>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</si>
  <si>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</si>
  <si>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</si>
  <si>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</si>
  <si>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</si>
  <si>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</si>
  <si>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</si>
  <si>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</si>
  <si>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</si>
  <si>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</si>
  <si>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</si>
  <si>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</si>
  <si>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</si>
  <si>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</si>
  <si>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</si>
  <si>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</si>
  <si>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</si>
  <si>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</si>
  <si>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</si>
  <si>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</si>
  <si>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</si>
  <si>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</si>
  <si>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</si>
  <si>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</si>
  <si>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</si>
  <si>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</si>
  <si>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</si>
  <si>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</si>
  <si>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</si>
  <si>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</si>
  <si>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</si>
  <si>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</si>
  <si>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</si>
  <si>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</si>
  <si>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</si>
  <si>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</si>
  <si>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</si>
  <si>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</si>
  <si>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</si>
  <si>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</si>
  <si>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</si>
  <si>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</si>
  <si>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</si>
  <si>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</si>
  <si>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</si>
  <si>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</si>
  <si>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</si>
  <si>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</si>
  <si>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</si>
  <si>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</si>
  <si>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</si>
  <si>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</si>
  <si>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</si>
  <si>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</si>
  <si>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</si>
  <si>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</si>
  <si>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</si>
  <si>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</si>
  <si>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</si>
  <si>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</si>
  <si>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</si>
  <si>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</si>
  <si>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</si>
  <si>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</si>
  <si>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</si>
  <si>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</si>
  <si>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</si>
  <si>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</si>
  <si>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</si>
  <si>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</si>
  <si>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</si>
  <si>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</si>
  <si>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</si>
  <si>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</si>
  <si>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</si>
  <si>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</si>
  <si>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</si>
  <si>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</si>
  <si>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</si>
  <si>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</si>
  <si>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</si>
  <si>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</si>
  <si>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</si>
  <si>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</si>
  <si>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</si>
  <si>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</si>
  <si>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</si>
  <si>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</si>
  <si>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</si>
  <si>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</si>
  <si>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</si>
  <si>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</si>
  <si>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</si>
  <si>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</si>
  <si>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</si>
  <si>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</si>
  <si>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</si>
  <si>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</si>
  <si>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</si>
  <si>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</si>
  <si>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</si>
  <si>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</si>
  <si>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</si>
  <si>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</si>
  <si>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</si>
  <si>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</si>
  <si>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</si>
  <si>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</si>
  <si>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</si>
  <si>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</si>
  <si>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</si>
  <si>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</si>
  <si>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</si>
  <si>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</si>
  <si>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</si>
  <si>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</si>
  <si>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</si>
  <si>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</si>
  <si>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</si>
  <si>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</si>
  <si>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</si>
  <si>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</si>
  <si>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</si>
  <si>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</si>
  <si>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</si>
  <si>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</si>
  <si>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</si>
  <si>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</si>
  <si>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</si>
  <si>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</si>
  <si>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</si>
  <si>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</si>
  <si>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</si>
  <si>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</si>
  <si>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</si>
  <si>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</si>
  <si>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</si>
  <si>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</si>
  <si>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</si>
  <si>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</si>
  <si>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</si>
  <si>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</si>
  <si>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</si>
  <si>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</si>
  <si>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</si>
  <si>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</si>
  <si>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</si>
  <si>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</si>
  <si>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</si>
  <si>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</si>
  <si>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</si>
  <si>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</si>
  <si>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</si>
  <si>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</si>
  <si>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</si>
  <si>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</si>
  <si>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</si>
  <si>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</si>
  <si>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</si>
  <si>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</si>
  <si>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</si>
  <si>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</si>
  <si>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</si>
  <si>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</si>
  <si>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</si>
  <si>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</si>
  <si>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</si>
  <si>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</si>
  <si>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</si>
  <si>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</si>
  <si>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</si>
  <si>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</si>
  <si>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</si>
  <si>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</si>
  <si>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</si>
  <si>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</si>
  <si>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</si>
  <si>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</si>
  <si>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</si>
  <si>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</si>
  <si>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</si>
  <si>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</si>
  <si>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</si>
  <si>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</si>
  <si>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</si>
  <si>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</si>
  <si>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</si>
  <si>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</si>
  <si>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</si>
  <si>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</si>
  <si>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</si>
  <si>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</si>
  <si>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</si>
  <si>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</si>
  <si>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</si>
  <si>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</si>
  <si>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</si>
  <si>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</si>
  <si>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</si>
  <si>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</si>
  <si>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</si>
  <si>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</si>
  <si>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</si>
  <si>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</si>
  <si>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</si>
  <si>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</si>
  <si>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</si>
  <si>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</si>
  <si>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</si>
  <si>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</si>
  <si>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</si>
  <si>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</si>
  <si>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</si>
  <si>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</si>
  <si>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</si>
  <si>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</si>
  <si>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</si>
  <si>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</si>
  <si>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</si>
  <si>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</si>
  <si>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</si>
  <si>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</si>
  <si>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</si>
  <si>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</si>
  <si>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</si>
  <si>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</si>
  <si>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</si>
  <si>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</si>
  <si>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</si>
  <si>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</si>
  <si>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</si>
  <si>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</si>
  <si>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</si>
  <si>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</si>
  <si>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</si>
  <si>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</si>
  <si>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</si>
  <si>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</si>
  <si>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</si>
  <si>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</si>
  <si>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</si>
  <si>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</si>
  <si>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</si>
  <si>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</si>
  <si>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</si>
  <si>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</si>
  <si>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</si>
  <si>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</si>
  <si>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</si>
  <si>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</si>
  <si>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</si>
  <si>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</si>
  <si>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</si>
  <si>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</si>
  <si>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</si>
  <si>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</si>
  <si>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</si>
  <si>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</si>
  <si>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</si>
  <si>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</si>
  <si>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</si>
  <si>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</si>
  <si>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</si>
  <si>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</si>
  <si>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</si>
  <si>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</si>
  <si>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</si>
  <si>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</si>
  <si>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</si>
  <si>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</si>
  <si>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</si>
  <si>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</si>
  <si>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</si>
  <si>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</si>
  <si>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</si>
  <si>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</si>
  <si>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</si>
  <si>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</si>
  <si>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</si>
  <si>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</si>
  <si>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</si>
  <si>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</si>
  <si>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</si>
  <si>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</si>
  <si>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</si>
  <si>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</si>
  <si>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</si>
  <si>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</si>
  <si>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</si>
  <si>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</si>
  <si>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</si>
  <si>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</si>
  <si>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</si>
  <si>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</si>
  <si>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</si>
  <si>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</si>
  <si>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</si>
  <si>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</si>
  <si>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</si>
  <si>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</si>
  <si>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</si>
  <si>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</si>
  <si>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</si>
  <si>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</si>
  <si>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</si>
  <si>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</si>
  <si>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</si>
  <si>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</si>
  <si>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</si>
  <si>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</si>
  <si>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</si>
  <si>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</si>
  <si>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</si>
  <si>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</si>
  <si>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</si>
  <si>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</si>
  <si>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</si>
  <si>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</si>
  <si>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</si>
  <si>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</si>
  <si>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</si>
  <si>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</si>
  <si>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</si>
  <si>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</si>
  <si>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</si>
  <si>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</si>
  <si>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</si>
  <si>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</si>
  <si>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</si>
  <si>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</si>
  <si>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</si>
  <si>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</si>
  <si>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</si>
  <si>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</si>
  <si>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</si>
  <si>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</si>
  <si>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</si>
  <si>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</si>
  <si>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</si>
  <si>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</si>
  <si>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</si>
  <si>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</si>
  <si>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</si>
  <si>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</si>
  <si>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</si>
  <si>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</si>
  <si>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</si>
  <si>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</si>
  <si>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</si>
  <si>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</si>
  <si>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</si>
  <si>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</si>
  <si>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</si>
  <si>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</si>
  <si>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</si>
  <si>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</si>
  <si>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</si>
  <si>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</si>
  <si>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</si>
  <si>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</si>
  <si>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</si>
  <si>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</si>
  <si>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</si>
  <si>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</si>
  <si>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</si>
  <si>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</si>
  <si>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</si>
  <si>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</si>
  <si>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</si>
  <si>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</si>
  <si>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</si>
  <si>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</si>
  <si>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</si>
  <si>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</si>
  <si>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</si>
  <si>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</si>
  <si>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</si>
  <si>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</si>
  <si>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</si>
  <si>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</si>
  <si>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</si>
  <si>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</si>
  <si>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</si>
  <si>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</si>
  <si>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</si>
  <si>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</si>
  <si>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</si>
  <si>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</si>
  <si>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</si>
  <si>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</si>
  <si>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</si>
  <si>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</si>
  <si>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</si>
  <si>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</si>
  <si>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</si>
  <si>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</si>
  <si>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</si>
  <si>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</si>
  <si>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</si>
  <si>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</si>
  <si>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</si>
  <si>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</si>
  <si>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</si>
  <si>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</si>
  <si>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</si>
  <si>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</si>
  <si>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</si>
  <si>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</si>
  <si>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</si>
  <si>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</si>
  <si>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</si>
  <si>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</si>
  <si>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</si>
  <si>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</si>
  <si>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</si>
  <si>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</si>
  <si>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</si>
  <si>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</si>
  <si>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</si>
  <si>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</si>
  <si>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</si>
  <si>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</si>
  <si>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</si>
  <si>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</si>
  <si>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</si>
  <si>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</si>
  <si>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</si>
  <si>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</si>
  <si>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</si>
  <si>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</si>
  <si>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</si>
  <si>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</si>
  <si>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</si>
  <si>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</si>
  <si>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</si>
  <si>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</si>
  <si>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</si>
  <si>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</si>
  <si>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</si>
  <si>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</si>
  <si>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</si>
  <si>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</si>
  <si>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</si>
  <si>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</si>
  <si>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</si>
  <si>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</si>
  <si>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</si>
  <si>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</si>
  <si>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</si>
  <si>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</si>
  <si>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</si>
  <si>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</si>
  <si>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</si>
  <si>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</si>
  <si>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</si>
  <si>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</si>
  <si>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</si>
  <si>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</si>
  <si>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</si>
  <si>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</si>
  <si>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</si>
  <si>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</si>
  <si>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</si>
  <si>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</si>
  <si>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</si>
  <si>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</si>
  <si>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</si>
  <si>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</si>
  <si>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</si>
  <si>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</si>
  <si>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</si>
  <si>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</si>
  <si>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</si>
  <si>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</si>
  <si>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</si>
  <si>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</si>
  <si>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</si>
  <si>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</si>
  <si>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</si>
  <si>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</si>
  <si>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</si>
  <si>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</si>
  <si>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</si>
  <si>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</si>
  <si>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</si>
  <si>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</si>
  <si>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</si>
  <si>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</si>
  <si>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</si>
  <si>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</si>
  <si>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</si>
  <si>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</si>
  <si>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</si>
  <si>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</si>
  <si>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</si>
  <si>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</si>
  <si>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</si>
  <si>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</si>
  <si>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</si>
  <si>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</si>
  <si>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</si>
  <si>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</si>
  <si>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</si>
  <si>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</si>
  <si>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</si>
  <si>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</si>
  <si>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</si>
  <si>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</si>
  <si>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</si>
  <si>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</si>
  <si>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</si>
  <si>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</si>
  <si>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</si>
  <si>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</si>
  <si>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</si>
  <si>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</si>
  <si>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</si>
  <si>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</si>
  <si>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</si>
  <si>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</si>
  <si>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</si>
  <si>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</si>
  <si>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</si>
  <si>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</si>
  <si>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</si>
  <si>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</si>
  <si>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</si>
  <si>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</si>
  <si>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</si>
  <si>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</si>
  <si>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</si>
  <si>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</si>
  <si>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</si>
  <si>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</si>
  <si>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</si>
  <si>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</si>
  <si>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</si>
  <si>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</si>
  <si>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</si>
  <si>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</si>
  <si>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</si>
  <si>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</si>
  <si>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</si>
  <si>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</si>
  <si>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</si>
  <si>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</si>
  <si>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</si>
  <si>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</si>
  <si>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</si>
  <si>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</si>
  <si>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</si>
  <si>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</si>
  <si>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</si>
  <si>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</si>
  <si>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</si>
  <si>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</si>
  <si>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</si>
  <si>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</si>
  <si>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</si>
  <si>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</si>
  <si>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</si>
  <si>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</si>
  <si>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</si>
  <si>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</si>
  <si>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</si>
  <si>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</si>
  <si>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</si>
  <si>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</si>
  <si>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</si>
  <si>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</si>
  <si>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</si>
  <si>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</si>
  <si>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</si>
  <si>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</si>
  <si>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</si>
  <si>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</si>
  <si>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</si>
  <si>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</si>
  <si>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</si>
  <si>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</si>
  <si>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</si>
  <si>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</si>
  <si>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</si>
  <si>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</si>
  <si>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</si>
  <si>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</si>
  <si>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</si>
  <si>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</si>
  <si>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</si>
  <si>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</si>
  <si>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</si>
  <si>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</si>
  <si>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</si>
  <si>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</si>
  <si>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</si>
  <si>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</si>
  <si>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</si>
  <si>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</si>
  <si>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</si>
  <si>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</si>
  <si>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</si>
  <si>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</si>
  <si>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</si>
  <si>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</si>
  <si>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</si>
  <si>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</si>
  <si>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</si>
  <si>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</si>
  <si>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</si>
  <si>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</si>
  <si>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</si>
  <si>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</si>
  <si>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</si>
  <si>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</si>
  <si>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</si>
  <si>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</si>
  <si>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</si>
  <si>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</si>
  <si>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</si>
  <si>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</si>
  <si>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</si>
  <si>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</si>
  <si>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</si>
  <si>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</si>
  <si>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</si>
  <si>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</si>
  <si>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</si>
  <si>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</si>
  <si>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</si>
  <si>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</si>
  <si>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</si>
  <si>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</si>
  <si>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</si>
  <si>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</si>
  <si>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</si>
  <si>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</si>
  <si>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</si>
  <si>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</si>
  <si>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</si>
  <si>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</si>
  <si>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</si>
  <si>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</si>
  <si>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</si>
  <si>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</si>
  <si>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</si>
  <si>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</si>
  <si>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</si>
  <si>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</si>
  <si>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</si>
  <si>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</si>
  <si>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</si>
  <si>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</si>
  <si>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</si>
  <si>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</si>
  <si>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</si>
  <si>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</si>
  <si>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</si>
  <si>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</si>
  <si>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</si>
  <si>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</si>
  <si>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</si>
  <si>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</si>
  <si>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</si>
  <si>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</si>
  <si>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</si>
  <si>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</si>
  <si>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</si>
  <si>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</si>
  <si>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</si>
  <si>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</si>
  <si>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</si>
  <si>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</si>
  <si>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</si>
  <si>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</si>
  <si>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</si>
  <si>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</si>
  <si>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</si>
  <si>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</si>
  <si>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</si>
  <si>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</si>
  <si>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</si>
  <si>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</si>
  <si>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</si>
  <si>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</si>
  <si>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</si>
  <si>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</si>
  <si>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</si>
  <si>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</si>
  <si>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</si>
  <si>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</si>
  <si>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</si>
  <si>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</si>
  <si>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</si>
  <si>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</si>
  <si>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</si>
  <si>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</si>
  <si>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</si>
  <si>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</si>
  <si>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</si>
  <si>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</si>
  <si>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</si>
  <si>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</si>
  <si>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</si>
  <si>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</si>
  <si>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</si>
  <si>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</si>
  <si>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</si>
  <si>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</si>
  <si>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</si>
  <si>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</si>
  <si>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</si>
  <si>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</si>
  <si>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</si>
  <si>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</si>
  <si>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</si>
  <si>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</si>
  <si>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</si>
  <si>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</si>
  <si>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</si>
  <si>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</si>
  <si>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</si>
  <si>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</si>
  <si>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</si>
  <si>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</si>
  <si>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</si>
  <si>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</si>
  <si>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</si>
  <si>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</si>
  <si>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</si>
  <si>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</si>
  <si>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</si>
  <si>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</si>
  <si>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</si>
  <si>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</si>
  <si>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</si>
  <si>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</si>
  <si>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</si>
  <si>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</si>
  <si>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</si>
  <si>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</si>
  <si>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</si>
  <si>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</si>
  <si>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</si>
  <si>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</si>
  <si>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</si>
  <si>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</si>
  <si>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</si>
  <si>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</si>
  <si>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</si>
  <si>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</si>
  <si>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</si>
  <si>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</si>
  <si>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</si>
  <si>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</si>
  <si>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</si>
  <si>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</si>
  <si>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</si>
  <si>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</si>
  <si>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</si>
  <si>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</si>
  <si>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</si>
  <si>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</si>
  <si>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</si>
  <si>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</si>
  <si>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</si>
  <si>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</si>
  <si>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</si>
  <si>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</si>
  <si>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</si>
  <si>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</si>
  <si>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</si>
  <si>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</si>
  <si>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</si>
  <si>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</si>
  <si>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</si>
  <si>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</si>
  <si>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</si>
  <si>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</si>
  <si>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</si>
  <si>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</si>
  <si>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</si>
  <si>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</si>
  <si>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</si>
  <si>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</si>
  <si>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</si>
  <si>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</si>
  <si>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</si>
  <si>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</si>
  <si>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</si>
  <si>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</si>
  <si>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</si>
  <si>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</si>
  <si>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</si>
  <si>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</si>
  <si>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</si>
  <si>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</si>
  <si>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</si>
  <si>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</si>
  <si>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</si>
  <si>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</si>
  <si>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</si>
  <si>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</si>
  <si>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</si>
  <si>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</si>
  <si>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</si>
  <si>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</si>
  <si>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</si>
  <si>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</si>
  <si>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</si>
  <si>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</si>
  <si>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</si>
  <si>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</si>
  <si>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</si>
  <si>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</si>
  <si>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</si>
  <si>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</si>
  <si>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</si>
  <si>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</si>
  <si>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</si>
  <si>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</si>
  <si>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</si>
  <si>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</si>
  <si>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</si>
  <si>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</si>
  <si>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</si>
  <si>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</si>
  <si>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</si>
  <si>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</si>
  <si>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</si>
  <si>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</si>
  <si>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</si>
  <si>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</si>
  <si>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</si>
  <si>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</si>
  <si>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</si>
  <si>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</si>
  <si>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</si>
  <si>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</si>
  <si>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</si>
  <si>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</si>
  <si>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</si>
  <si>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</si>
  <si>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</si>
  <si>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</si>
  <si>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</si>
  <si>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</si>
  <si>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</si>
  <si>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</si>
  <si>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</si>
  <si>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</si>
  <si>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</si>
  <si>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</si>
  <si>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</si>
  <si>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</si>
  <si>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</si>
  <si>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</si>
  <si>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</si>
  <si>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</si>
  <si>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</si>
  <si>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</si>
  <si>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</si>
  <si>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</si>
  <si>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</si>
  <si>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</si>
  <si>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</si>
  <si>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</si>
  <si>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</si>
  <si>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</si>
  <si>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</si>
  <si>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</si>
  <si>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</si>
  <si>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</si>
  <si>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</si>
  <si>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</si>
  <si>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</si>
  <si>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</si>
  <si>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</si>
  <si>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</si>
  <si>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</si>
  <si>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</si>
  <si>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</si>
  <si>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</si>
  <si>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</si>
  <si>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</si>
  <si>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</si>
  <si>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</si>
  <si>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</si>
  <si>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</si>
  <si>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</si>
  <si>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</si>
  <si>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</si>
  <si>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</si>
  <si>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</si>
  <si>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</si>
  <si>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</si>
  <si>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</si>
  <si>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</si>
  <si>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</si>
  <si>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</si>
  <si>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</si>
  <si>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</si>
  <si>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</si>
  <si>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</si>
  <si>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</si>
  <si>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</si>
  <si>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</si>
  <si>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</si>
  <si>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</si>
  <si>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</si>
  <si>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</si>
  <si>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</si>
  <si>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</si>
  <si>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</si>
  <si>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</si>
  <si>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</si>
  <si>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</si>
  <si>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</si>
  <si>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</si>
  <si>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</si>
  <si>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</si>
  <si>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</si>
  <si>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</si>
  <si>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</si>
  <si>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</si>
  <si>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</si>
  <si>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</si>
  <si>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</si>
  <si>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</si>
  <si>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</si>
  <si>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</si>
  <si>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</si>
  <si>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</si>
  <si>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</si>
  <si>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</si>
  <si>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</si>
  <si>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</si>
  <si>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</si>
  <si>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</si>
  <si>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</si>
  <si>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</si>
  <si>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</si>
  <si>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</si>
  <si>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</si>
  <si>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</si>
  <si>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</si>
  <si>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</si>
  <si>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</si>
  <si>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</si>
  <si>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</si>
  <si>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</si>
  <si>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</si>
  <si>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</si>
  <si>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</si>
  <si>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</si>
  <si>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</si>
  <si>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</si>
  <si>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</si>
  <si>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</si>
  <si>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</si>
  <si>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</si>
  <si>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</si>
  <si>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</si>
  <si>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</si>
  <si>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</si>
  <si>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</si>
  <si>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</si>
  <si>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</si>
  <si>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</si>
  <si>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</si>
  <si>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</si>
  <si>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</si>
  <si>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</si>
  <si>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</si>
  <si>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</si>
  <si>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</si>
  <si>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</si>
  <si>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</si>
  <si>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</si>
  <si>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</si>
  <si>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</si>
  <si>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</si>
  <si>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</si>
  <si>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</si>
  <si>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</si>
  <si>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</si>
  <si>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</si>
  <si>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</si>
  <si>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</si>
  <si>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</si>
  <si>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</si>
  <si>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</si>
  <si>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</si>
  <si>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</si>
  <si>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</si>
  <si>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</si>
  <si>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</si>
  <si>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</si>
  <si>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</si>
  <si>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</si>
  <si>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</si>
  <si>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</si>
  <si>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</si>
  <si>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</si>
  <si>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</si>
  <si>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</si>
  <si>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</si>
  <si>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</si>
  <si>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</si>
  <si>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</si>
  <si>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</si>
  <si>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</si>
  <si>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</si>
  <si>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</si>
  <si>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</si>
  <si>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</si>
  <si>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</si>
  <si>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</si>
  <si>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</si>
  <si>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</si>
  <si>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</si>
  <si>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</si>
  <si>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</si>
  <si>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</si>
  <si>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</si>
  <si>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</si>
  <si>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</si>
  <si>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</si>
  <si>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</si>
  <si>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</si>
  <si>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</si>
  <si>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</si>
  <si>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</si>
  <si>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</si>
  <si>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</si>
  <si>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</si>
  <si>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</si>
  <si>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</si>
  <si>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</si>
  <si>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</si>
  <si>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</si>
  <si>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</si>
  <si>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</si>
  <si>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</si>
  <si>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</si>
  <si>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</si>
  <si>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</si>
  <si>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</si>
  <si>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</si>
  <si>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</si>
  <si>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</si>
  <si>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</si>
  <si>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</si>
  <si>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</si>
  <si>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</si>
  <si>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</si>
  <si>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</si>
  <si>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</si>
  <si>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</si>
  <si>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</si>
  <si>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</si>
  <si>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</si>
  <si>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</si>
  <si>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</si>
  <si>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</si>
  <si>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</si>
  <si>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</si>
  <si>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</si>
  <si>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</si>
  <si>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</si>
  <si>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</si>
  <si>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</si>
  <si>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</si>
  <si>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</si>
  <si>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</si>
  <si>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</si>
  <si>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</si>
  <si>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</si>
  <si>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</si>
  <si>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</si>
  <si>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</si>
  <si>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</si>
  <si>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</si>
  <si>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</si>
  <si>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</si>
  <si>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</si>
  <si>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</si>
  <si>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</si>
  <si>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</si>
  <si>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</si>
  <si>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</si>
  <si>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</si>
  <si>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</si>
  <si>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</si>
  <si>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</si>
  <si>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</si>
  <si>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</si>
  <si>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</si>
  <si>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</si>
  <si>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</si>
  <si>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</si>
  <si>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</si>
  <si>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</si>
  <si>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</si>
  <si>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</si>
  <si>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</si>
  <si>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</si>
  <si>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</si>
  <si>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</si>
  <si>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</si>
  <si>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</si>
  <si>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</si>
  <si>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</si>
  <si>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</si>
  <si>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</si>
  <si>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</si>
  <si>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</si>
  <si>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</si>
  <si>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</si>
  <si>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</si>
  <si>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</si>
  <si>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</si>
  <si>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</si>
  <si>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</si>
  <si>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</si>
  <si>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</si>
  <si>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</si>
  <si>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</si>
  <si>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</si>
  <si>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</si>
  <si>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</si>
  <si>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</si>
  <si>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</si>
  <si>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</si>
  <si>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</si>
  <si>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</si>
  <si>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</si>
  <si>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</si>
  <si>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</si>
  <si>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</si>
  <si>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</si>
  <si>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</si>
  <si>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</si>
  <si>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</si>
  <si>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</si>
  <si>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</si>
  <si>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</si>
  <si>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</si>
  <si>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</si>
  <si>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</si>
  <si>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</si>
  <si>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</si>
  <si>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</si>
  <si>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</si>
  <si>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</si>
  <si>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</si>
  <si>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</si>
  <si>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</si>
  <si>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</si>
  <si>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</si>
  <si>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</si>
  <si>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</si>
  <si>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</si>
  <si>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</si>
  <si>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</si>
  <si>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</si>
  <si>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</si>
  <si>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</si>
  <si>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</si>
  <si>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</si>
  <si>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</si>
  <si>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</si>
  <si>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</si>
  <si>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</si>
  <si>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</si>
  <si>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</si>
  <si>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</si>
  <si>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</si>
  <si>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</si>
  <si>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</si>
  <si>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</si>
  <si>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</si>
  <si>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</si>
  <si>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</si>
  <si>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</si>
  <si>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</si>
  <si>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</si>
  <si>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</si>
  <si>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</si>
  <si>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</si>
  <si>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</si>
  <si>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</si>
  <si>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</si>
  <si>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</si>
  <si>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</si>
  <si>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</si>
  <si>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</si>
  <si>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</si>
  <si>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</si>
  <si>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</si>
  <si>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</si>
  <si>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</si>
  <si>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</si>
  <si>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</si>
  <si>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</si>
  <si>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</si>
  <si>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</si>
  <si>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</si>
  <si>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</si>
  <si>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</si>
  <si>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</si>
  <si>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</si>
  <si>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</si>
  <si>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</si>
  <si>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</si>
  <si>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</si>
  <si>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</si>
  <si>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</si>
  <si>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</si>
  <si>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</si>
  <si>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</si>
  <si>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</si>
  <si>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</si>
  <si>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</si>
  <si>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</si>
  <si>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</si>
  <si>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</si>
  <si>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</si>
  <si>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</si>
  <si>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</si>
  <si>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</si>
  <si>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</si>
  <si>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</si>
  <si>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</si>
  <si>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</si>
  <si>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</si>
  <si>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</si>
  <si>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</si>
  <si>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</si>
  <si>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</si>
  <si>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</si>
  <si>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</si>
  <si>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</si>
  <si>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</si>
  <si>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</si>
  <si>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</si>
  <si>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</si>
  <si>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</si>
  <si>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</si>
  <si>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</si>
  <si>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</si>
  <si>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</si>
  <si>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</si>
  <si>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</si>
  <si>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</si>
  <si>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</si>
  <si>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</si>
  <si>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</si>
  <si>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</si>
  <si>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</si>
  <si>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</si>
  <si>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</si>
  <si>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</si>
  <si>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</si>
  <si>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</si>
  <si>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</si>
  <si>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</si>
  <si>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</si>
  <si>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</si>
  <si>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</si>
  <si>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</si>
  <si>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</si>
  <si>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</si>
  <si>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</si>
  <si>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</si>
  <si>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</si>
  <si>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</si>
  <si>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</si>
  <si>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</si>
  <si>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</si>
  <si>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</si>
  <si>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</si>
  <si>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</si>
  <si>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</si>
  <si>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</si>
  <si>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</si>
  <si>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</si>
  <si>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</si>
  <si>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</si>
  <si>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</si>
  <si>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</si>
  <si>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</si>
  <si>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</si>
  <si>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</si>
  <si>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</si>
  <si>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</si>
  <si>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</si>
  <si>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</si>
  <si>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</si>
  <si>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</si>
  <si>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</si>
  <si>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</si>
  <si>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</si>
  <si>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</si>
  <si>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</si>
  <si>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</si>
  <si>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</si>
  <si>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</si>
  <si>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</si>
  <si>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</si>
  <si>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</si>
  <si>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</si>
  <si>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</si>
  <si>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</si>
  <si>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</si>
  <si>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</si>
  <si>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</si>
  <si>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</si>
  <si>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</si>
  <si>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</si>
  <si>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</si>
  <si>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</si>
  <si>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</si>
  <si>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</si>
  <si>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</si>
  <si>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</si>
  <si>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</si>
  <si>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</si>
  <si>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</si>
  <si>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</si>
  <si>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</si>
  <si>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</si>
  <si>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</si>
  <si>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</si>
  <si>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</si>
  <si>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</si>
  <si>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</si>
  <si>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</si>
  <si>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</si>
  <si>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</si>
  <si>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</si>
  <si>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</si>
  <si>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</si>
  <si>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</si>
  <si>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</si>
  <si>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</si>
  <si>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</si>
  <si>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</si>
  <si>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</si>
  <si>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</si>
  <si>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</si>
  <si>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</si>
  <si>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</si>
  <si>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</si>
  <si>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</si>
  <si>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</si>
  <si>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</si>
  <si>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</si>
  <si>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</si>
  <si>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</si>
  <si>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</si>
  <si>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</si>
  <si>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</si>
  <si>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</si>
  <si>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</si>
  <si>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</si>
  <si>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</si>
  <si>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</si>
  <si>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</si>
  <si>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</si>
  <si>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</si>
  <si>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</si>
  <si>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</si>
  <si>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</si>
  <si>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</si>
  <si>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</si>
  <si>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</si>
  <si>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</si>
  <si>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</si>
  <si>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</si>
  <si>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</si>
  <si>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</si>
  <si>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</si>
  <si>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</si>
  <si>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</si>
  <si>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</si>
  <si>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</si>
  <si>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</si>
  <si>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</si>
  <si>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</si>
  <si>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</si>
  <si>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</si>
  <si>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</si>
  <si>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</si>
  <si>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</si>
  <si>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</si>
  <si>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</si>
  <si>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</si>
  <si>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</si>
  <si>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</si>
  <si>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</si>
  <si>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</si>
  <si>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</si>
  <si>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</si>
  <si>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</si>
  <si>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</si>
  <si>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</si>
  <si>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</si>
  <si>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</si>
  <si>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</si>
  <si>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</si>
  <si>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</si>
  <si>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</si>
  <si>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</si>
  <si>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</si>
  <si>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</si>
  <si>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</si>
  <si>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</si>
  <si>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</si>
  <si>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</si>
  <si>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</si>
  <si>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</si>
  <si>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</si>
  <si>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</si>
  <si>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</si>
  <si>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</si>
  <si>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</si>
  <si>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</si>
  <si>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</si>
  <si>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</si>
  <si>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</si>
  <si>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</si>
  <si>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</si>
  <si>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</si>
  <si>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</si>
  <si>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</si>
  <si>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</si>
  <si>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</si>
  <si>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</si>
  <si>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</si>
  <si>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</si>
  <si>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</si>
  <si>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</si>
  <si>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</si>
  <si>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</si>
  <si>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</si>
  <si>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</si>
  <si>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</si>
  <si>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</si>
  <si>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</si>
  <si>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</si>
  <si>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</si>
  <si>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</si>
  <si>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</si>
  <si>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</si>
  <si>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</si>
  <si>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</si>
  <si>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</si>
  <si>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</si>
  <si>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</si>
  <si>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</si>
  <si>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</si>
  <si>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</si>
  <si>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</si>
  <si>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</si>
  <si>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</si>
  <si>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</si>
  <si>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</si>
  <si>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</si>
  <si>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</si>
  <si>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</si>
  <si>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</si>
  <si>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</si>
  <si>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</si>
  <si>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</si>
  <si>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</si>
  <si>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</si>
  <si>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</si>
  <si>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</si>
  <si>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</si>
  <si>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</si>
  <si>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</si>
  <si>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</si>
  <si>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</si>
  <si>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</si>
  <si>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</si>
  <si>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</si>
  <si>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</si>
  <si>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</si>
  <si>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</si>
  <si>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</si>
  <si>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</si>
  <si>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</si>
  <si>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</si>
  <si>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</si>
  <si>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</si>
  <si>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</si>
  <si>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</si>
  <si>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</si>
  <si>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</si>
  <si>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</si>
  <si>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</si>
  <si>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</si>
  <si>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</si>
  <si>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</si>
  <si>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</si>
  <si>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</si>
  <si>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</si>
  <si>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</si>
  <si>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</si>
  <si>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</si>
  <si>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</si>
  <si>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</si>
  <si>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</si>
  <si>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</si>
  <si>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</si>
  <si>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</si>
  <si>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</si>
  <si>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</si>
  <si>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</si>
  <si>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</si>
  <si>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</si>
  <si>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</si>
  <si>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</si>
  <si>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</si>
  <si>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</si>
  <si>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</si>
  <si>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</si>
  <si>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</si>
  <si>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</si>
  <si>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</si>
  <si>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</si>
  <si>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</si>
  <si>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</si>
  <si>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</si>
  <si>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</si>
  <si>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</si>
  <si>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</si>
  <si>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</si>
  <si>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</si>
  <si>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</si>
  <si>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</si>
  <si>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</si>
  <si>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</si>
  <si>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</si>
  <si>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</si>
  <si>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</si>
  <si>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</si>
  <si>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</si>
  <si>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</si>
  <si>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</si>
  <si>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</si>
  <si>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</si>
  <si>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</si>
  <si>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</si>
  <si>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</si>
  <si>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</si>
  <si>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</si>
  <si>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</si>
  <si>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</si>
  <si>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</si>
  <si>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</si>
  <si>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</si>
  <si>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</si>
  <si>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</si>
  <si>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</si>
  <si>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</si>
  <si>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</si>
  <si>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</si>
  <si>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</si>
  <si>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</si>
  <si>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</si>
  <si>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</si>
  <si>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</si>
  <si>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</si>
  <si>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</si>
  <si>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</si>
  <si>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</si>
  <si>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</si>
  <si>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</si>
  <si>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</si>
  <si>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</si>
  <si>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</si>
  <si>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</si>
  <si>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</si>
  <si>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</si>
  <si>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</si>
  <si>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</si>
  <si>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</si>
  <si>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</si>
  <si>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</si>
  <si>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</si>
  <si>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</si>
  <si>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</si>
  <si>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</si>
  <si>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</si>
  <si>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</si>
  <si>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</si>
  <si>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</si>
  <si>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</si>
  <si>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</si>
  <si>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</si>
  <si>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</si>
  <si>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</si>
  <si>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</si>
  <si>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</si>
  <si>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</si>
  <si>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</si>
  <si>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</si>
  <si>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</si>
  <si>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</si>
  <si>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</si>
  <si>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</si>
  <si>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</si>
  <si>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</si>
  <si>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</si>
  <si>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</si>
  <si>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</si>
  <si>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</si>
  <si>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</si>
  <si>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</si>
  <si>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</si>
  <si>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</si>
  <si>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</si>
  <si>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</si>
  <si>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</si>
  <si>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</si>
  <si>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</si>
  <si>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</si>
  <si>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</si>
  <si>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</si>
  <si>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</si>
  <si>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</si>
  <si>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</si>
  <si>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</si>
  <si>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</si>
  <si>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</si>
  <si>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</si>
  <si>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</si>
  <si>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</si>
  <si>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</si>
  <si>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</si>
  <si>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</si>
  <si>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</si>
  <si>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</si>
  <si>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</si>
  <si>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</si>
  <si>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</si>
  <si>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</si>
  <si>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</si>
  <si>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</si>
  <si>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</si>
  <si>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</si>
  <si>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</si>
  <si>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</si>
  <si>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</si>
  <si>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</si>
  <si>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</si>
  <si>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</si>
  <si>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</si>
  <si>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</si>
  <si>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</si>
  <si>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</si>
  <si>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</si>
  <si>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</si>
  <si>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</si>
  <si>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</si>
  <si>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</si>
  <si>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</si>
  <si>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</si>
  <si>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</si>
  <si>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</si>
  <si>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</si>
  <si>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</si>
  <si>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</si>
  <si>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</si>
  <si>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</si>
  <si>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</si>
  <si>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</si>
  <si>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</si>
  <si>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</si>
  <si>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</si>
  <si>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</si>
  <si>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</si>
  <si>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</si>
  <si>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</si>
  <si>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</si>
  <si>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</si>
  <si>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</si>
  <si>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</si>
  <si>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</si>
  <si>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</si>
  <si>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</si>
  <si>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</si>
  <si>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</si>
  <si>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</si>
  <si>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</si>
  <si>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</si>
  <si>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</si>
  <si>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</si>
  <si>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</si>
  <si>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</si>
  <si>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</si>
  <si>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</si>
  <si>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</si>
  <si>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</si>
  <si>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</si>
  <si>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</si>
  <si>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</si>
  <si>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</si>
  <si>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</si>
  <si>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</si>
  <si>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</si>
  <si>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</si>
  <si>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</si>
  <si>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</si>
  <si>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</si>
  <si>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</si>
  <si>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</si>
  <si>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</si>
  <si>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</si>
  <si>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</si>
  <si>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</si>
  <si>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</si>
  <si>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</si>
  <si>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</si>
  <si>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</si>
  <si>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</si>
  <si>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</si>
  <si>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</si>
  <si>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</si>
  <si>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</si>
  <si>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</si>
  <si>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</si>
  <si>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</si>
  <si>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</si>
  <si>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</si>
  <si>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</si>
  <si>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</si>
  <si>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</si>
  <si>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</si>
  <si>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</si>
  <si>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</si>
  <si>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</si>
  <si>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</si>
  <si>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</si>
  <si>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</si>
  <si>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</si>
  <si>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</si>
  <si>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</si>
  <si>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</si>
  <si>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</si>
  <si>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</si>
  <si>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</si>
  <si>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</si>
  <si>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</si>
  <si>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</si>
  <si>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</si>
  <si>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</si>
  <si>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</si>
  <si>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</si>
  <si>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</si>
  <si>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</si>
  <si>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</si>
  <si>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</si>
  <si>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</si>
  <si>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</si>
  <si>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</si>
  <si>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</si>
  <si>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</si>
  <si>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</si>
  <si>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</si>
  <si>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</si>
  <si>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</si>
  <si>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</si>
  <si>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</si>
  <si>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</si>
  <si>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</si>
  <si>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</si>
  <si>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</si>
  <si>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</si>
  <si>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</si>
  <si>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</si>
  <si>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</si>
  <si>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</si>
  <si>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</si>
  <si>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</si>
  <si>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</si>
  <si>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</si>
  <si>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</si>
  <si>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</si>
  <si>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</si>
  <si>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</si>
  <si>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</si>
  <si>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</si>
  <si>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</si>
  <si>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</si>
  <si>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</si>
  <si>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</si>
  <si>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</si>
  <si>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</si>
  <si>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</si>
  <si>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</si>
  <si>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</si>
  <si>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</si>
  <si>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</si>
  <si>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</si>
  <si>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</si>
  <si>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</si>
  <si>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</si>
  <si>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</si>
  <si>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</si>
  <si>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</si>
  <si>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</si>
  <si>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</si>
  <si>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</si>
  <si>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</si>
  <si>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</si>
  <si>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</si>
  <si>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</si>
  <si>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</si>
  <si>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</si>
  <si>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</si>
  <si>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</si>
  <si>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</si>
  <si>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</si>
  <si>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</si>
  <si>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</si>
  <si>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</si>
  <si>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</si>
  <si>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</si>
  <si>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</si>
  <si>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</si>
  <si>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</si>
  <si>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</si>
  <si>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</si>
  <si>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</si>
  <si>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</si>
  <si>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</si>
  <si>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</si>
  <si>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</si>
  <si>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</si>
  <si>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</si>
  <si>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</si>
  <si>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</si>
  <si>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</si>
  <si>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</si>
  <si>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</si>
  <si>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</si>
  <si>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</si>
  <si>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</si>
  <si>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</si>
  <si>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</si>
  <si>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</si>
  <si>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</si>
  <si>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</si>
  <si>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</si>
  <si>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</si>
  <si>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</si>
  <si>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</si>
  <si>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</si>
  <si>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</si>
  <si>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</si>
  <si>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</si>
  <si>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</si>
  <si>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</si>
  <si>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</si>
  <si>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</si>
  <si>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</si>
  <si>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</si>
  <si>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</si>
  <si>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</si>
  <si>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</si>
  <si>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</si>
  <si>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</si>
  <si>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</si>
  <si>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</si>
  <si>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</si>
  <si>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</si>
  <si>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</si>
  <si>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</si>
  <si>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</si>
  <si>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</si>
  <si>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</si>
  <si>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</si>
  <si>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</si>
  <si>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</si>
  <si>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</si>
  <si>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</si>
  <si>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</si>
  <si>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</si>
  <si>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</si>
  <si>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</si>
  <si>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</si>
  <si>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</si>
  <si>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</si>
  <si>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</si>
  <si>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</si>
  <si>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</si>
  <si>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</si>
  <si>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</si>
  <si>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</si>
  <si>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</si>
  <si>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</si>
  <si>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</si>
  <si>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</si>
  <si>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</si>
  <si>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</si>
  <si>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</si>
  <si>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</si>
  <si>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</si>
  <si>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</si>
  <si>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</si>
  <si>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</si>
  <si>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</si>
  <si>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</si>
  <si>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</si>
  <si>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</si>
  <si>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</si>
  <si>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</si>
  <si>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</si>
  <si>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</si>
  <si>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</si>
  <si>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</si>
  <si>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</si>
  <si>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</si>
  <si>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</si>
  <si>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</si>
  <si>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</si>
  <si>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</si>
  <si>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</si>
  <si>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</si>
  <si>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</si>
  <si>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</si>
  <si>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</si>
  <si>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</si>
  <si>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</si>
  <si>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</si>
  <si>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</si>
  <si>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</si>
  <si>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</si>
  <si>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</si>
  <si>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</si>
  <si>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</si>
  <si>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</si>
  <si>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</si>
  <si>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</si>
  <si>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</si>
  <si>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</si>
  <si>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</si>
  <si>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</si>
  <si>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</si>
  <si>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</si>
  <si>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</si>
  <si>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</si>
  <si>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</si>
  <si>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</si>
  <si>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</si>
  <si>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</si>
  <si>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</si>
  <si>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</si>
  <si>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</si>
  <si>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</si>
  <si>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</si>
  <si>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</si>
  <si>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</si>
  <si>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</si>
  <si>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</si>
  <si>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</si>
  <si>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</si>
  <si>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</si>
  <si>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</si>
  <si>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</si>
  <si>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</si>
  <si>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</si>
  <si>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</si>
  <si>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</si>
  <si>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</si>
  <si>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</si>
  <si>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</si>
  <si>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</si>
  <si>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</si>
  <si>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</si>
  <si>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</si>
  <si>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</si>
  <si>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</si>
  <si>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</si>
  <si>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</si>
  <si>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</si>
  <si>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</si>
  <si>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</si>
  <si>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</si>
  <si>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</si>
  <si>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</si>
  <si>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</si>
  <si>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</si>
  <si>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</si>
  <si>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</si>
  <si>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</si>
  <si>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</si>
  <si>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</si>
  <si>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</si>
  <si>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</si>
  <si>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</si>
  <si>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</si>
  <si>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</si>
  <si>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</si>
  <si>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</si>
  <si>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</si>
  <si>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</si>
  <si>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</si>
  <si>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</si>
  <si>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</si>
  <si>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</si>
  <si>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</si>
  <si>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</si>
  <si>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</si>
  <si>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</si>
  <si>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</si>
  <si>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</si>
  <si>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</si>
  <si>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</si>
  <si>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</si>
  <si>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</si>
  <si>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</si>
  <si>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</si>
  <si>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</si>
  <si>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</si>
  <si>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</si>
  <si>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</si>
  <si>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</si>
  <si>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</si>
  <si>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</si>
  <si>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</si>
  <si>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</si>
  <si>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</si>
  <si>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</si>
  <si>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</si>
  <si>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</si>
  <si>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</si>
  <si>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</si>
  <si>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</si>
  <si>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</si>
  <si>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</si>
  <si>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</si>
  <si>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</si>
  <si>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</si>
  <si>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</si>
  <si>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</si>
  <si>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</si>
  <si>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</si>
  <si>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</si>
  <si>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</si>
  <si>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</si>
  <si>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</si>
  <si>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</si>
  <si>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</si>
  <si>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</si>
  <si>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</si>
  <si>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</si>
  <si>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</si>
  <si>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</si>
  <si>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</si>
  <si>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</si>
  <si>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</si>
  <si>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</si>
  <si>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</si>
  <si>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</si>
  <si>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</si>
  <si>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</si>
  <si>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</si>
  <si>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</si>
  <si>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</si>
  <si>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</si>
  <si>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</si>
  <si>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</si>
  <si>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</si>
  <si>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</si>
  <si>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</si>
  <si>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</si>
  <si>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</si>
  <si>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</si>
  <si>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</si>
  <si>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</si>
  <si>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</si>
  <si>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</si>
  <si>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</si>
  <si>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</si>
  <si>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</si>
  <si>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</si>
  <si>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</si>
  <si>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</si>
  <si>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</si>
  <si>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</si>
  <si>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</si>
  <si>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</si>
  <si>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</si>
  <si>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</si>
  <si>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</si>
  <si>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</si>
  <si>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</si>
  <si>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</si>
  <si>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</si>
  <si>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</si>
  <si>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</si>
  <si>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</si>
  <si>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</si>
  <si>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</si>
  <si>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</si>
  <si>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</si>
  <si>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</si>
  <si>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</si>
  <si>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</si>
  <si>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</si>
  <si>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</si>
  <si>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</si>
  <si>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</si>
  <si>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</si>
  <si>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</si>
  <si>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</si>
  <si>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</si>
  <si>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</si>
  <si>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</si>
  <si>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</si>
  <si>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</si>
  <si>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</si>
  <si>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</si>
  <si>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</si>
  <si>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</si>
  <si>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</si>
  <si>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</si>
  <si>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</si>
  <si>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</si>
  <si>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</si>
  <si>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</si>
  <si>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</si>
  <si>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</si>
  <si>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</si>
  <si>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</si>
  <si>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</si>
  <si>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</si>
  <si>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</si>
  <si>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</si>
  <si>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</si>
  <si>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</si>
  <si>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</si>
  <si>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</si>
  <si>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</si>
  <si>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</si>
  <si>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</si>
  <si>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</si>
  <si>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</si>
  <si>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</si>
  <si>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</si>
  <si>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</si>
  <si>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</si>
  <si>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</si>
  <si>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</si>
  <si>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</si>
  <si>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</si>
  <si>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</si>
  <si>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</si>
  <si>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</si>
  <si>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</si>
  <si>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</si>
  <si>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</si>
  <si>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</si>
  <si>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</si>
  <si>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</si>
  <si>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</si>
  <si>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</si>
  <si>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</si>
  <si>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</si>
  <si>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</si>
  <si>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</si>
  <si>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</si>
  <si>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</si>
  <si>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</si>
  <si>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</si>
  <si>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</si>
  <si>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</si>
  <si>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</si>
  <si>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</si>
  <si>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</si>
  <si>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</si>
  <si>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</si>
  <si>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</si>
  <si>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</si>
  <si>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</si>
  <si>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</si>
  <si>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</si>
  <si>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</si>
  <si>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</si>
  <si>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</si>
  <si>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</si>
  <si>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</si>
  <si>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</si>
  <si>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</si>
  <si>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</si>
  <si>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</si>
  <si>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</si>
  <si>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</si>
  <si>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</si>
  <si>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</si>
  <si>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</si>
  <si>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</si>
  <si>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</si>
  <si>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</si>
  <si>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</si>
  <si>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</si>
  <si>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</si>
  <si>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</si>
  <si>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</si>
  <si>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</si>
  <si>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</si>
  <si>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</si>
  <si>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</si>
  <si>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</si>
  <si>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</si>
  <si>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</si>
  <si>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</si>
  <si>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</si>
  <si>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</si>
  <si>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</si>
  <si>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</si>
  <si>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</si>
  <si>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</si>
  <si>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</si>
  <si>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</si>
  <si>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</si>
  <si>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</si>
  <si>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</si>
  <si>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</si>
  <si>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</si>
  <si>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</si>
  <si>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</si>
  <si>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</si>
  <si>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</si>
  <si>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</si>
  <si>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</si>
  <si>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</si>
  <si>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</si>
  <si>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</si>
  <si>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</si>
  <si>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</si>
  <si>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</si>
  <si>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</si>
  <si>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</si>
  <si>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</si>
  <si>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</si>
  <si>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</si>
  <si>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</si>
  <si>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</si>
  <si>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</si>
  <si>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</si>
  <si>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</si>
  <si>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</si>
  <si>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</si>
  <si>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</si>
  <si>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</si>
  <si>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</si>
  <si>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</si>
  <si>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</si>
  <si>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</si>
  <si>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</si>
  <si>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</si>
  <si>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</si>
  <si>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</si>
  <si>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</si>
  <si>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</si>
  <si>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</si>
  <si>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</si>
  <si>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</si>
  <si>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</si>
  <si>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</si>
  <si>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</si>
  <si>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</si>
  <si>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</si>
  <si>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</si>
  <si>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</si>
  <si>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</si>
  <si>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</si>
  <si>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</si>
  <si>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</si>
  <si>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</si>
  <si>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</si>
  <si>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</si>
  <si>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</si>
  <si>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</si>
  <si>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</si>
  <si>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</si>
  <si>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</si>
  <si>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</si>
  <si>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</si>
  <si>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</si>
  <si>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</si>
  <si>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</si>
  <si>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</si>
  <si>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</si>
  <si>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</si>
  <si>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</si>
  <si>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</si>
  <si>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</si>
  <si>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</si>
  <si>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</si>
  <si>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</si>
  <si>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</si>
  <si>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</si>
  <si>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</si>
  <si>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</si>
  <si>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</si>
  <si>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</si>
  <si>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</si>
  <si>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</si>
  <si>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</si>
  <si>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</si>
  <si>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</si>
  <si>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</si>
  <si>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</si>
  <si>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</si>
  <si>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</si>
  <si>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</si>
  <si>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</si>
  <si>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</si>
  <si>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</si>
  <si>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</si>
  <si>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</si>
  <si>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</si>
  <si>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</si>
  <si>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</si>
  <si>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</si>
  <si>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</si>
  <si>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</si>
  <si>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</si>
  <si>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</si>
  <si>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</si>
  <si>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</si>
  <si>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</si>
  <si>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</si>
  <si>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</si>
  <si>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</si>
  <si>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</si>
  <si>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</si>
  <si>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</si>
  <si>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</si>
  <si>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</si>
  <si>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</si>
  <si>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</si>
  <si>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</si>
  <si>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</si>
  <si>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</si>
  <si>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</si>
  <si>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</si>
  <si>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</si>
  <si>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</si>
  <si>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</si>
  <si>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</si>
  <si>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</si>
  <si>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</si>
  <si>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</si>
  <si>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</si>
  <si>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</si>
  <si>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</si>
  <si>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</si>
  <si>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</si>
  <si>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</si>
  <si>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</si>
  <si>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</si>
  <si>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</si>
  <si>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</si>
  <si>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</si>
  <si>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</si>
  <si>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</si>
  <si>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</si>
  <si>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</si>
  <si>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</si>
  <si>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</si>
  <si>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</si>
  <si>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</si>
  <si>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</si>
  <si>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</si>
  <si>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</si>
  <si>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</si>
  <si>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</si>
  <si>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</si>
  <si>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</si>
  <si>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</si>
  <si>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</si>
  <si>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</si>
  <si>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</si>
  <si>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</si>
  <si>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</si>
  <si>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</si>
  <si>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</si>
  <si>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</si>
  <si>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</si>
  <si>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</si>
  <si>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</si>
  <si>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</si>
  <si>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</si>
  <si>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</si>
  <si>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</si>
  <si>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</si>
  <si>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</si>
  <si>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</si>
  <si>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</si>
  <si>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</si>
  <si>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</si>
  <si>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</si>
  <si>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</si>
  <si>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</si>
  <si>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</si>
  <si>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</si>
  <si>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</si>
  <si>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</si>
  <si>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</si>
  <si>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</si>
  <si>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</si>
  <si>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</si>
  <si>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</si>
  <si>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</si>
  <si>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</si>
  <si>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</si>
  <si>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</si>
  <si>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</si>
  <si>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</si>
  <si>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</si>
  <si>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</si>
  <si>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</si>
  <si>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</si>
  <si>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</si>
  <si>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</si>
  <si>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</si>
  <si>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</si>
  <si>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</si>
  <si>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</si>
  <si>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</si>
  <si>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</si>
  <si>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</si>
  <si>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</si>
  <si>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</si>
  <si>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</si>
  <si>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</si>
  <si>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</si>
  <si>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</si>
  <si>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</si>
  <si>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</si>
  <si>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</si>
  <si>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</si>
  <si>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</si>
  <si>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</si>
  <si>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</si>
  <si>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</si>
  <si>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</si>
  <si>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</si>
  <si>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</si>
  <si>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</si>
  <si>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</si>
  <si>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</si>
  <si>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</si>
  <si>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</si>
  <si>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</si>
  <si>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</si>
  <si>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</si>
  <si>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</si>
  <si>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</si>
  <si>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</si>
  <si>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</si>
  <si>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</si>
  <si>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</si>
  <si>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</si>
  <si>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</si>
  <si>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</si>
  <si>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</si>
  <si>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</si>
  <si>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</si>
  <si>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</si>
  <si>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</si>
  <si>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</si>
  <si>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</si>
  <si>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</si>
  <si>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</si>
  <si>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</si>
  <si>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</si>
  <si>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</si>
  <si>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</si>
  <si>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</si>
  <si>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</si>
  <si>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</si>
  <si>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</si>
  <si>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</si>
  <si>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</si>
  <si>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</si>
  <si>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</si>
  <si>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</si>
  <si>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</si>
  <si>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</si>
  <si>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</si>
  <si>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</si>
  <si>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</si>
  <si>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</si>
  <si>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</si>
  <si>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</si>
  <si>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</si>
  <si>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</si>
  <si>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</si>
  <si>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</si>
  <si>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</si>
  <si>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</si>
  <si>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</si>
  <si>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</si>
  <si>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</si>
  <si>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</si>
  <si>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</si>
  <si>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</si>
  <si>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</si>
  <si>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</si>
  <si>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</si>
  <si>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</si>
  <si>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</si>
  <si>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</si>
  <si>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</si>
  <si>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</si>
  <si>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</si>
  <si>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</si>
  <si>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</si>
  <si>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</si>
  <si>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</si>
  <si>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</si>
  <si>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</si>
  <si>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</si>
  <si>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</si>
  <si>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</si>
  <si>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</si>
  <si>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</si>
  <si>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</si>
  <si>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</si>
  <si>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</si>
  <si>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</si>
  <si>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</si>
  <si>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</si>
  <si>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</si>
  <si>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</si>
  <si>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</si>
  <si>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</si>
  <si>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</si>
  <si>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</si>
  <si>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</si>
  <si>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</si>
  <si>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</si>
  <si>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</si>
  <si>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</si>
  <si>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</si>
  <si>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</si>
  <si>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</si>
  <si>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</si>
  <si>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</si>
  <si>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</si>
  <si>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</si>
  <si>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</si>
  <si>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</si>
  <si>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</si>
  <si>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</si>
  <si>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</si>
  <si>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</si>
  <si>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</si>
  <si>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</si>
  <si>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</si>
  <si>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</si>
  <si>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</si>
  <si>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</si>
  <si>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</si>
  <si>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</si>
  <si>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</si>
  <si>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</si>
  <si>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</si>
  <si>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</si>
  <si>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</si>
  <si>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</si>
  <si>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</si>
  <si>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</si>
  <si>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</si>
  <si>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</si>
  <si>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</si>
  <si>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</si>
  <si>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</si>
  <si>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</si>
  <si>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</si>
  <si>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</si>
  <si>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</si>
  <si>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</si>
  <si>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</si>
  <si>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</si>
  <si>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</si>
  <si>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</si>
  <si>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</si>
  <si>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</si>
  <si>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</si>
  <si>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</si>
  <si>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</si>
  <si>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</si>
  <si>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</si>
  <si>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</si>
  <si>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</si>
  <si>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</si>
  <si>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</si>
  <si>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</si>
  <si>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</si>
  <si>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</si>
  <si>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</si>
  <si>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</si>
  <si>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</si>
  <si>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</si>
  <si>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</si>
  <si>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</si>
  <si>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</si>
  <si>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</si>
  <si>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</si>
  <si>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</si>
  <si>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</si>
  <si>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</si>
  <si>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</si>
  <si>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</si>
  <si>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</si>
  <si>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</si>
  <si>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</si>
  <si>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</si>
  <si>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</si>
  <si>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</si>
  <si>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</si>
  <si>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</si>
  <si>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</si>
  <si>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</si>
  <si>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</si>
  <si>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</si>
  <si>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</si>
  <si>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</si>
  <si>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</si>
  <si>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</si>
  <si>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</si>
  <si>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</si>
  <si>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</si>
  <si>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</si>
  <si>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</si>
  <si>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</si>
  <si>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</si>
  <si>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</si>
  <si>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</si>
  <si>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</si>
  <si>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</si>
  <si>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</si>
  <si>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</si>
  <si>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</si>
  <si>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</si>
  <si>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</si>
  <si>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</si>
  <si>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</si>
  <si>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</si>
  <si>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</si>
  <si>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</si>
  <si>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</si>
  <si>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</si>
  <si>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</si>
  <si>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</si>
  <si>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</si>
  <si>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</si>
  <si>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</si>
  <si>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</si>
  <si>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</si>
  <si>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</si>
  <si>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</si>
  <si>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</si>
  <si>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</si>
  <si>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</si>
  <si>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</si>
  <si>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</si>
  <si>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</si>
  <si>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</si>
  <si>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</si>
  <si>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</si>
  <si>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</si>
  <si>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</si>
  <si>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</si>
  <si>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</si>
  <si>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</si>
  <si>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</si>
  <si>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</si>
  <si>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</si>
  <si>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</si>
  <si>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</si>
  <si>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</si>
  <si>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</si>
  <si>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</si>
  <si>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</si>
  <si>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</si>
  <si>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</si>
  <si>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</si>
  <si>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</si>
  <si>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</si>
  <si>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</si>
  <si>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</si>
  <si>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</si>
  <si>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</si>
  <si>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</si>
  <si>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</si>
  <si>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</si>
  <si>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</si>
  <si>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</si>
  <si>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</si>
  <si>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</si>
  <si>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</si>
  <si>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</si>
  <si>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</si>
  <si>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</si>
  <si>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</si>
  <si>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</si>
  <si>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</si>
  <si>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</si>
  <si>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</si>
  <si>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</si>
  <si>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</si>
  <si>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</si>
  <si>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</si>
  <si>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</si>
  <si>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</si>
  <si>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</si>
  <si>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</si>
  <si>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</si>
  <si>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</si>
  <si>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</si>
  <si>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</si>
  <si>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</si>
  <si>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</si>
  <si>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</si>
  <si>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</si>
  <si>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</si>
  <si>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</si>
  <si>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</si>
  <si>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</si>
  <si>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</si>
  <si>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</si>
  <si>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</si>
  <si>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</si>
  <si>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</si>
  <si>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</si>
  <si>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</si>
  <si>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</si>
  <si>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</si>
  <si>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</si>
  <si>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</si>
  <si>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</si>
  <si>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</si>
  <si>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</si>
  <si>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</si>
  <si>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</si>
  <si>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</si>
  <si>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</si>
  <si>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</si>
  <si>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</si>
  <si>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</si>
  <si>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</si>
  <si>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</si>
  <si>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</si>
  <si>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</si>
  <si>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</si>
  <si>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</si>
  <si>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</si>
  <si>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</si>
  <si>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</si>
  <si>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</si>
  <si>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</si>
  <si>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</si>
  <si>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</si>
  <si>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</si>
  <si>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</si>
  <si>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</si>
  <si>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</si>
  <si>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</si>
  <si>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</si>
  <si>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</si>
  <si>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</si>
  <si>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</si>
  <si>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</si>
  <si>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</si>
  <si>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</si>
  <si>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</si>
  <si>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</si>
  <si>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</si>
  <si>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</si>
  <si>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</si>
  <si>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</si>
  <si>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</si>
  <si>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</si>
  <si>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</si>
  <si>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</si>
  <si>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</si>
  <si>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</si>
  <si>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</si>
  <si>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</si>
  <si>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</si>
  <si>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</si>
  <si>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</si>
  <si>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</si>
  <si>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</si>
  <si>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</si>
  <si>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</si>
  <si>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</si>
  <si>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</si>
  <si>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</si>
  <si>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</si>
  <si>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</si>
  <si>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</si>
  <si>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</si>
  <si>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</si>
  <si>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</si>
  <si>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</si>
  <si>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</si>
  <si>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</si>
  <si>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</si>
  <si>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</si>
  <si>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</si>
  <si>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</si>
  <si>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</si>
  <si>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</si>
  <si>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</si>
  <si>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</si>
  <si>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</si>
  <si>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</si>
  <si>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</si>
  <si>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</si>
  <si>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</si>
  <si>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</si>
  <si>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</si>
  <si>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</si>
  <si>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</si>
  <si>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</si>
  <si>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</si>
  <si>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</si>
  <si>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</si>
  <si>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</si>
  <si>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</si>
  <si>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</si>
  <si>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</si>
  <si>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</si>
  <si>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</si>
  <si>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</si>
  <si>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</si>
  <si>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</si>
  <si>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</si>
  <si>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</si>
  <si>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</si>
  <si>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</si>
  <si>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</si>
  <si>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</si>
  <si>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</si>
  <si>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</si>
  <si>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</si>
  <si>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</si>
  <si>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</si>
  <si>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</si>
  <si>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</si>
  <si>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</si>
  <si>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</si>
  <si>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</si>
  <si>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</si>
  <si>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</si>
  <si>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</si>
  <si>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</si>
  <si>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</si>
  <si>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</si>
  <si>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</si>
  <si>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</si>
  <si>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</si>
  <si>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</si>
  <si>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</si>
  <si>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</si>
  <si>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</si>
  <si>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</si>
  <si>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</si>
  <si>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</si>
  <si>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</si>
  <si>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</si>
  <si>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</si>
  <si>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</si>
  <si>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</si>
  <si>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</si>
  <si>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</si>
  <si>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</si>
  <si>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</si>
  <si>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</si>
  <si>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</si>
  <si>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</si>
  <si>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</si>
  <si>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</si>
  <si>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</si>
  <si>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</si>
  <si>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</si>
  <si>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</si>
  <si>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</si>
  <si>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</si>
  <si>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</si>
  <si>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</si>
  <si>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</si>
  <si>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</si>
  <si>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</si>
  <si>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</si>
  <si>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</si>
  <si>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</si>
  <si>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</si>
  <si>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</si>
  <si>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</si>
  <si>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</si>
  <si>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</si>
  <si>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</si>
  <si>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</si>
  <si>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</si>
  <si>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</si>
  <si>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</si>
  <si>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</si>
  <si>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</si>
  <si>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</si>
  <si>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</si>
  <si>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</si>
  <si>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</si>
  <si>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</si>
  <si>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</si>
  <si>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</si>
  <si>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</si>
  <si>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</si>
  <si>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</si>
  <si>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</si>
  <si>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</si>
  <si>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</si>
  <si>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</si>
  <si>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</si>
  <si>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</si>
  <si>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</si>
  <si>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</si>
  <si>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</si>
  <si>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</si>
  <si>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</si>
  <si>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</si>
  <si>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</si>
  <si>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</si>
  <si>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</si>
  <si>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</si>
  <si>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</si>
  <si>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</si>
  <si>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</si>
  <si>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</si>
  <si>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</si>
  <si>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</si>
  <si>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</si>
  <si>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</si>
  <si>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</si>
  <si>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</si>
  <si>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</si>
  <si>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</si>
  <si>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</si>
  <si>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</si>
  <si>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</si>
  <si>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</si>
  <si>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</si>
  <si>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</si>
  <si>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</si>
  <si>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</si>
  <si>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</si>
  <si>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</si>
  <si>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</si>
  <si>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</si>
  <si>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</si>
  <si>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</si>
  <si>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</si>
  <si>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</si>
  <si>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</si>
  <si>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</si>
  <si>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</si>
  <si>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</si>
  <si>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</si>
  <si>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</si>
  <si>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</si>
  <si>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</si>
  <si>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</si>
  <si>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</si>
  <si>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</si>
  <si>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</si>
  <si>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</si>
  <si>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</si>
  <si>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</si>
  <si>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</si>
  <si>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</si>
  <si>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</si>
  <si>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</si>
  <si>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</si>
  <si>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</si>
  <si>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</si>
  <si>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</si>
  <si>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</si>
  <si>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</si>
  <si>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</si>
  <si>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</si>
  <si>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</si>
  <si>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</si>
  <si>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</si>
  <si>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</si>
  <si>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</si>
  <si>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</si>
  <si>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</si>
  <si>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</si>
  <si>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</si>
  <si>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</si>
  <si>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</si>
  <si>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</si>
  <si>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</si>
  <si>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</si>
  <si>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</si>
  <si>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</si>
  <si>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</si>
  <si>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</si>
  <si>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</si>
  <si>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</si>
  <si>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</si>
  <si>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</si>
  <si>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</si>
  <si>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</si>
  <si>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</si>
  <si>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</si>
  <si>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</si>
  <si>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</si>
  <si>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</si>
  <si>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</si>
  <si>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</si>
  <si>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</si>
  <si>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</si>
  <si>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</si>
  <si>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</si>
  <si>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</si>
  <si>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</si>
  <si>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</si>
  <si>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</si>
  <si>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</si>
  <si>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</si>
  <si>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</si>
  <si>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</si>
  <si>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</si>
  <si>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</si>
  <si>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</si>
  <si>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</si>
  <si>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</si>
  <si>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</si>
  <si>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</si>
  <si>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</si>
  <si>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</si>
  <si>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</si>
  <si>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</si>
  <si>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</si>
  <si>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</si>
  <si>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</si>
  <si>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</si>
  <si>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</si>
  <si>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</si>
  <si>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</si>
  <si>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</si>
  <si>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</si>
  <si>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</si>
  <si>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</si>
  <si>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</si>
  <si>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</si>
  <si>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</si>
  <si>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</si>
  <si>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</si>
  <si>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</si>
  <si>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</si>
  <si>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</si>
  <si>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</si>
  <si>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</si>
  <si>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</si>
  <si>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</si>
  <si>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</si>
  <si>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</si>
  <si>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</si>
  <si>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</si>
  <si>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</si>
  <si>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</si>
  <si>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</si>
  <si>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</si>
  <si>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</si>
  <si>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</si>
  <si>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</si>
  <si>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</si>
  <si>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</si>
  <si>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</si>
  <si>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</si>
  <si>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</si>
  <si>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</si>
  <si>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</si>
  <si>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</si>
  <si>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</si>
  <si>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</si>
  <si>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</si>
  <si>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</si>
  <si>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</si>
  <si>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</si>
  <si>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</si>
  <si>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</si>
  <si>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</si>
  <si>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</si>
  <si>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</si>
  <si>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</si>
  <si>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</si>
  <si>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</si>
  <si>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</si>
  <si>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</si>
  <si>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</si>
  <si>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</si>
  <si>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</si>
  <si>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</si>
  <si>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</si>
  <si>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</si>
  <si>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</si>
  <si>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</si>
  <si>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</si>
  <si>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</si>
  <si>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</si>
  <si>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</si>
  <si>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</si>
  <si>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</si>
  <si>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</si>
  <si>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</si>
  <si>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</si>
  <si>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</si>
  <si>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</si>
  <si>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</si>
  <si>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</si>
  <si>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</si>
  <si>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</si>
  <si>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</si>
  <si>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</si>
  <si>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</si>
  <si>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</si>
  <si>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</si>
  <si>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</si>
  <si>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</si>
  <si>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</si>
  <si>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</si>
  <si>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</si>
  <si>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</si>
  <si>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</si>
  <si>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</si>
  <si>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</si>
  <si>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</si>
  <si>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</si>
  <si>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</si>
  <si>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</si>
  <si>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</si>
  <si>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</si>
  <si>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</si>
  <si>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</si>
  <si>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</si>
  <si>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</si>
  <si>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</si>
  <si>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</si>
  <si>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</si>
  <si>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</si>
  <si>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</si>
  <si>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</si>
  <si>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</si>
  <si>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</si>
  <si>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</si>
  <si>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</si>
  <si>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</si>
  <si>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</si>
  <si>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</si>
  <si>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</si>
  <si>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</si>
  <si>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</si>
  <si>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</si>
  <si>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</si>
  <si>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</si>
  <si>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</si>
  <si>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</si>
  <si>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</si>
  <si>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</si>
  <si>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</si>
  <si>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</si>
  <si>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</si>
  <si>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</si>
  <si>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</si>
  <si>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</si>
  <si>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</si>
  <si>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</si>
  <si>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</si>
  <si>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</si>
  <si>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</si>
  <si>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</si>
  <si>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</si>
  <si>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</si>
  <si>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</si>
  <si>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</si>
  <si>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</si>
  <si>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</si>
  <si>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</si>
  <si>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</si>
  <si>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</si>
  <si>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</si>
  <si>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</si>
  <si>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</si>
  <si>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</si>
  <si>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</si>
  <si>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</si>
  <si>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</si>
  <si>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</si>
  <si>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</si>
  <si>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</si>
  <si>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</si>
  <si>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</si>
  <si>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</si>
  <si>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</si>
  <si>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</si>
  <si>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</si>
  <si>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</si>
  <si>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</si>
  <si>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</si>
  <si>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</si>
  <si>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</si>
  <si>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</si>
  <si>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</si>
  <si>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</si>
  <si>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</si>
  <si>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</si>
  <si>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</si>
  <si>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</si>
  <si>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</si>
  <si>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</si>
  <si>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</si>
  <si>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</si>
  <si>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</si>
  <si>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</si>
  <si>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</si>
  <si>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</si>
  <si>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</si>
  <si>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</si>
  <si>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</si>
  <si>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</si>
  <si>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</si>
  <si>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</si>
  <si>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</si>
  <si>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</si>
  <si>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</si>
  <si>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</si>
  <si>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</si>
  <si>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</si>
  <si>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</si>
  <si>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</si>
  <si>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</si>
  <si>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</si>
  <si>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</si>
  <si>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</si>
  <si>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</si>
  <si>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</si>
  <si>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</si>
  <si>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</si>
  <si>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</si>
  <si>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</si>
  <si>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</si>
  <si>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</si>
  <si>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</si>
  <si>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</si>
  <si>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</si>
  <si>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</si>
  <si>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</si>
  <si>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</si>
  <si>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</si>
  <si>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</si>
  <si>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</si>
  <si>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</si>
  <si>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</si>
  <si>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</si>
  <si>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</si>
  <si>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</si>
  <si>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</si>
  <si>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</si>
  <si>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</si>
  <si>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</si>
  <si>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</si>
  <si>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</si>
  <si>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</si>
  <si>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</si>
  <si>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</si>
  <si>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</si>
  <si>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</si>
  <si>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</si>
  <si>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</si>
  <si>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</si>
  <si>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</si>
  <si>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</si>
  <si>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</si>
  <si>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</si>
  <si>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</si>
  <si>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</si>
  <si>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</si>
  <si>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</si>
  <si>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</si>
  <si>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</si>
  <si>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</si>
  <si>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</si>
  <si>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</si>
  <si>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</si>
  <si>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</si>
  <si>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</si>
  <si>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</si>
  <si>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</si>
  <si>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</si>
  <si>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</si>
  <si>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</si>
  <si>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</si>
  <si>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</si>
  <si>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</si>
  <si>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</si>
  <si>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</si>
  <si>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</si>
  <si>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</si>
  <si>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</si>
  <si>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</si>
  <si>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</si>
  <si>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</si>
  <si>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</si>
  <si>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</si>
  <si>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</si>
  <si>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</si>
  <si>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</si>
  <si>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</si>
  <si>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</si>
  <si>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</si>
  <si>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</si>
  <si>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</si>
  <si>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</si>
  <si>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</si>
  <si>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</si>
  <si>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</si>
  <si>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</si>
  <si>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</si>
  <si>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</si>
  <si>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</si>
  <si>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</si>
  <si>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</si>
  <si>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</si>
  <si>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</si>
  <si>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</si>
  <si>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</si>
  <si>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</si>
  <si>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</si>
  <si>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</si>
  <si>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</si>
  <si>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</si>
  <si>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</si>
  <si>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</si>
  <si>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</si>
  <si>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</si>
  <si>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</si>
  <si>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</si>
  <si>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</si>
  <si>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</si>
  <si>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</si>
  <si>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</si>
  <si>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</si>
  <si>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</si>
  <si>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</si>
  <si>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</si>
  <si>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</si>
  <si>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</si>
  <si>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</si>
  <si>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</si>
  <si>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</si>
  <si>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</si>
  <si>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</si>
  <si>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</si>
  <si>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</si>
  <si>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</si>
  <si>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</si>
  <si>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</si>
  <si>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</si>
  <si>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</si>
  <si>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</si>
  <si>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</si>
  <si>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</si>
  <si>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</si>
  <si>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</si>
  <si>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</si>
  <si>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</si>
  <si>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</si>
  <si>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</si>
  <si>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</si>
  <si>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</si>
  <si>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</si>
  <si>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</si>
  <si>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</si>
  <si>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</si>
  <si>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</si>
  <si>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</si>
  <si>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</si>
  <si>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</si>
  <si>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</si>
  <si>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</si>
  <si>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</si>
  <si>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</si>
  <si>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</si>
  <si>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</si>
  <si>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</si>
  <si>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</si>
  <si>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</si>
  <si>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</si>
  <si>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</si>
  <si>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</si>
  <si>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</si>
  <si>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</si>
  <si>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</si>
  <si>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</si>
  <si>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</si>
  <si>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</si>
  <si>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</si>
  <si>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</si>
  <si>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</si>
  <si>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</si>
  <si>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</si>
  <si>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</si>
  <si>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</si>
  <si>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</si>
  <si>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</si>
  <si>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</si>
  <si>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</si>
  <si>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</si>
  <si>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</si>
  <si>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</si>
  <si>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</si>
  <si>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</si>
  <si>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</si>
  <si>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</si>
  <si>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</si>
  <si>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</si>
  <si>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</si>
  <si>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</si>
  <si>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</si>
  <si>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</si>
  <si>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</si>
  <si>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</si>
  <si>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</si>
  <si>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</si>
  <si>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</si>
  <si>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</si>
  <si>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</si>
  <si>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</si>
  <si>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</si>
  <si>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</si>
  <si>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</si>
  <si>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</si>
  <si>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</si>
  <si>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</si>
  <si>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</si>
  <si>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</si>
  <si>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</si>
  <si>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</si>
  <si>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</si>
  <si>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</si>
  <si>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</si>
  <si>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</si>
  <si>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</si>
  <si>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</si>
  <si>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</si>
  <si>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</si>
  <si>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</si>
  <si>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</si>
  <si>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</si>
  <si>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</si>
  <si>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</si>
  <si>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</si>
  <si>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</si>
  <si>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</si>
  <si>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</si>
  <si>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</si>
  <si>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</si>
  <si>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</si>
  <si>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</si>
  <si>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</si>
  <si>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</si>
  <si>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</si>
  <si>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</si>
  <si>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</si>
  <si>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</si>
  <si>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</si>
  <si>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</si>
  <si>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</si>
  <si>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</si>
  <si>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</si>
  <si>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</si>
  <si>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</si>
  <si>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</si>
  <si>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</si>
  <si>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</si>
  <si>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</si>
  <si>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</si>
  <si>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</si>
  <si>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</si>
  <si>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</si>
  <si>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</si>
  <si>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</si>
  <si>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</si>
  <si>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</si>
  <si>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</si>
  <si>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</si>
  <si>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</si>
  <si>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</si>
  <si>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</si>
  <si>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</si>
  <si>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</si>
  <si>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</si>
  <si>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</si>
  <si>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</si>
  <si>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</si>
  <si>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</si>
  <si>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</si>
  <si>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</si>
  <si>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</si>
  <si>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</si>
  <si>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</si>
  <si>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</si>
  <si>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</si>
  <si>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</si>
  <si>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</si>
  <si>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</si>
  <si>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</si>
  <si>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</si>
  <si>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</si>
  <si>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</si>
  <si>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</si>
  <si>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</si>
  <si>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</si>
  <si>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</si>
  <si>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</si>
  <si>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</si>
  <si>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</si>
  <si>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</si>
  <si>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</si>
  <si>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</si>
  <si>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</si>
  <si>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</si>
  <si>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</si>
  <si>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</si>
  <si>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</si>
  <si>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</si>
  <si>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</si>
  <si>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</si>
  <si>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</si>
  <si>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</si>
  <si>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</si>
  <si>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</si>
  <si>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</si>
  <si>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</si>
  <si>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</si>
  <si>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</si>
  <si>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</si>
  <si>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</si>
  <si>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</si>
  <si>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</si>
  <si>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</si>
  <si>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</si>
  <si>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</si>
  <si>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</si>
  <si>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</si>
  <si>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</si>
  <si>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</si>
  <si>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</si>
  <si>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</si>
  <si>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</si>
  <si>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</si>
  <si>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</si>
  <si>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</si>
  <si>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</si>
  <si>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</si>
  <si>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</si>
  <si>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</si>
  <si>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</si>
  <si>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</si>
  <si>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</si>
  <si>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</si>
  <si>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</si>
  <si>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</si>
  <si>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</si>
  <si>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</si>
  <si>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</si>
  <si>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</si>
  <si>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</si>
  <si>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</si>
  <si>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</si>
  <si>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</si>
  <si>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</si>
  <si>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</si>
  <si>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</si>
  <si>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</si>
  <si>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</si>
  <si>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</si>
  <si>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</si>
  <si>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</si>
  <si>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</si>
  <si>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</si>
  <si>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</si>
  <si>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</si>
  <si>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</si>
  <si>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</si>
  <si>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</si>
  <si>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</si>
  <si>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</si>
  <si>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</si>
  <si>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</si>
  <si>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</si>
  <si>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</si>
  <si>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</si>
  <si>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</si>
  <si>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</si>
  <si>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</si>
  <si>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</si>
  <si>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</si>
  <si>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</si>
  <si>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</si>
  <si>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</si>
  <si>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</si>
  <si>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</si>
  <si>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</si>
  <si>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</si>
  <si>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</si>
  <si>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</si>
  <si>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</si>
  <si>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</si>
  <si>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</si>
  <si>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</si>
  <si>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</si>
  <si>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</si>
  <si>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</si>
  <si>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</si>
  <si>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</si>
  <si>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</si>
  <si>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</si>
  <si>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</si>
  <si>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</si>
  <si>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</si>
  <si>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</si>
  <si>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</si>
  <si>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</si>
  <si>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</si>
  <si>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</si>
  <si>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</si>
  <si>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</si>
  <si>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</si>
  <si>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</si>
  <si>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</si>
  <si>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</si>
  <si>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</si>
  <si>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</si>
  <si>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</si>
  <si>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</si>
  <si>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</si>
  <si>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</si>
  <si>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</si>
  <si>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</si>
  <si>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</si>
  <si>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</si>
  <si>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</si>
  <si>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</si>
  <si>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</si>
  <si>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</si>
  <si>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</si>
  <si>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</si>
  <si>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</si>
  <si>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</si>
  <si>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</si>
  <si>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</si>
  <si>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</si>
  <si>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</si>
  <si>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</si>
  <si>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</si>
  <si>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</si>
  <si>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</si>
  <si>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</si>
  <si>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</si>
  <si>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</si>
  <si>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</si>
  <si>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</si>
  <si>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</si>
  <si>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</si>
  <si>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</si>
  <si>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</si>
  <si>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</si>
  <si>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</si>
  <si>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</si>
  <si>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</si>
  <si>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</si>
  <si>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</si>
  <si>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</si>
  <si>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</si>
  <si>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</si>
  <si>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</si>
  <si>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</si>
  <si>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</si>
  <si>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</si>
  <si>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</si>
  <si>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</si>
  <si>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</si>
  <si>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</si>
  <si>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</si>
  <si>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</si>
  <si>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</si>
  <si>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</si>
  <si>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</si>
  <si>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</si>
  <si>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</si>
  <si>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</si>
  <si>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</si>
  <si>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</si>
  <si>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</si>
  <si>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</si>
  <si>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</si>
  <si>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</si>
  <si>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</si>
  <si>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</si>
  <si>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</si>
  <si>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</si>
  <si>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</si>
  <si>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</si>
  <si>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</si>
  <si>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</si>
  <si>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</si>
  <si>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</si>
  <si>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</si>
  <si>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</si>
  <si>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</si>
  <si>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</si>
  <si>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</si>
  <si>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</si>
  <si>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</si>
  <si>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</si>
  <si>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</si>
  <si>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</si>
  <si>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</si>
  <si>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</si>
  <si>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</si>
  <si>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</si>
  <si>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</si>
  <si>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</si>
  <si>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</si>
  <si>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</si>
  <si>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</si>
  <si>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</si>
  <si>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</si>
  <si>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</si>
  <si>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</si>
  <si>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</si>
  <si>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</si>
  <si>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</si>
  <si>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</si>
  <si>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</si>
  <si>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</si>
  <si>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</si>
  <si>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</si>
  <si>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</si>
  <si>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</si>
  <si>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</si>
  <si>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</si>
  <si>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</si>
  <si>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</si>
  <si>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</si>
  <si>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</si>
  <si>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</si>
  <si>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</si>
  <si>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</si>
  <si>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</si>
  <si>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</si>
  <si>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</si>
  <si>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</si>
  <si>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</si>
  <si>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</si>
  <si>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</si>
  <si>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</si>
  <si>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</si>
  <si>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</si>
  <si>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</si>
  <si>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</si>
  <si>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</si>
  <si>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</si>
  <si>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</si>
  <si>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</si>
  <si>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</si>
  <si>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</si>
  <si>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</si>
  <si>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</si>
  <si>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</si>
  <si>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</si>
  <si>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</si>
  <si>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</si>
  <si>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</si>
  <si>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</si>
  <si>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</si>
  <si>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</si>
  <si>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</si>
  <si>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</si>
  <si>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</si>
  <si>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</si>
  <si>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</si>
  <si>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</si>
  <si>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</si>
  <si>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</si>
  <si>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</si>
  <si>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</si>
  <si>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</si>
  <si>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</si>
  <si>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</si>
  <si>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</si>
  <si>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</si>
  <si>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</si>
  <si>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</si>
  <si>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</si>
  <si>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</si>
  <si>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</si>
  <si>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</si>
  <si>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</si>
  <si>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</si>
  <si>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</si>
  <si>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</si>
  <si>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</si>
  <si>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</si>
  <si>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</si>
  <si>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</si>
  <si>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</si>
  <si>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</si>
  <si>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</si>
  <si>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</si>
  <si>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</si>
  <si>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</si>
  <si>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</si>
  <si>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</si>
  <si>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</si>
  <si>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</si>
  <si>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</si>
  <si>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</si>
  <si>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</si>
  <si>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</si>
  <si>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</si>
  <si>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</si>
  <si>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</si>
  <si>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</si>
  <si>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</si>
  <si>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</si>
  <si>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</si>
  <si>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</si>
  <si>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</si>
  <si>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</si>
  <si>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</si>
  <si>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</si>
  <si>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</si>
  <si>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</si>
  <si>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</si>
  <si>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</si>
  <si>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</si>
  <si>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</si>
  <si>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</si>
  <si>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</si>
  <si>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</si>
  <si>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</si>
  <si>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</si>
  <si>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</si>
  <si>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</si>
  <si>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</si>
  <si>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</si>
  <si>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</si>
  <si>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</si>
  <si>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</si>
  <si>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</si>
  <si>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</si>
  <si>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</si>
  <si>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</si>
  <si>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</si>
  <si>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</si>
  <si>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</si>
  <si>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</si>
  <si>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</si>
  <si>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</si>
  <si>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</si>
  <si>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</si>
  <si>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</si>
  <si>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</si>
  <si>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</si>
  <si>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</si>
  <si>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</si>
  <si>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</si>
  <si>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</si>
  <si>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</si>
  <si>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</si>
  <si>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</si>
  <si>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</si>
  <si>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</si>
  <si>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</si>
  <si>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</si>
  <si>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</si>
  <si>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</si>
  <si>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</si>
  <si>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</si>
  <si>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</si>
  <si>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</si>
  <si>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</si>
  <si>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</si>
  <si>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</si>
  <si>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</si>
  <si>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</si>
  <si>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</si>
  <si>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</si>
  <si>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</si>
  <si>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</si>
  <si>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</si>
  <si>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</si>
  <si>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</si>
  <si>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</si>
  <si>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</si>
  <si>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</si>
  <si>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</si>
  <si>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</si>
  <si>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</si>
  <si>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</si>
  <si>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</si>
  <si>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</si>
  <si>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</si>
  <si>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</si>
  <si>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</si>
  <si>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</si>
  <si>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</si>
  <si>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</si>
  <si>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</si>
  <si>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</si>
  <si>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</si>
  <si>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</si>
  <si>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</si>
  <si>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</si>
  <si>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</si>
  <si>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</si>
  <si>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</si>
  <si>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</si>
  <si>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</si>
  <si>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</si>
  <si>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</si>
  <si>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</si>
  <si>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</si>
  <si>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</si>
  <si>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</si>
  <si>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</si>
  <si>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</si>
  <si>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</si>
  <si>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</si>
  <si>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</si>
  <si>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</si>
  <si>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</si>
  <si>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</si>
  <si>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</si>
  <si>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</si>
  <si>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</si>
  <si>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</si>
  <si>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</si>
  <si>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</si>
  <si>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</si>
  <si>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</si>
  <si>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</si>
  <si>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</si>
  <si>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</si>
  <si>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</si>
  <si>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</si>
  <si>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</si>
  <si>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</si>
  <si>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</si>
  <si>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</si>
  <si>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</si>
  <si>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</si>
  <si>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</si>
  <si>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</si>
  <si>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</si>
  <si>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</si>
  <si>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</si>
  <si>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</si>
  <si>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</si>
  <si>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</si>
  <si>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</si>
  <si>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</si>
  <si>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</si>
  <si>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</si>
  <si>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</si>
  <si>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</si>
  <si>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</si>
  <si>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</si>
  <si>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</si>
  <si>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</si>
  <si>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</si>
  <si>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</si>
  <si>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</si>
  <si>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</si>
  <si>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</si>
  <si>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</si>
  <si>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</si>
  <si>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</si>
  <si>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</si>
  <si>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</si>
  <si>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</si>
  <si>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</si>
  <si>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</si>
  <si>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</si>
  <si>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</si>
  <si>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</si>
  <si>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</si>
  <si>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</si>
  <si>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</si>
  <si>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</si>
  <si>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</si>
  <si>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</si>
  <si>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</si>
  <si>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</si>
  <si>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</si>
  <si>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</si>
  <si>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</si>
  <si>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</si>
  <si>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</si>
  <si>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</si>
  <si>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</si>
  <si>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</si>
  <si>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</si>
  <si>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</si>
  <si>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</si>
  <si>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</si>
  <si>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</si>
  <si>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</si>
  <si>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</si>
  <si>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</si>
  <si>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</si>
  <si>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</si>
  <si>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</si>
  <si>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</si>
  <si>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</si>
  <si>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</si>
  <si>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</si>
  <si>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</si>
  <si>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</si>
  <si>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</si>
  <si>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</si>
  <si>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</si>
  <si>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</si>
  <si>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</si>
  <si>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</si>
  <si>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</si>
  <si>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</si>
  <si>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</si>
  <si>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</si>
  <si>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</si>
  <si>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</si>
  <si>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</si>
  <si>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</si>
  <si>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</si>
  <si>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</si>
  <si>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</si>
  <si>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</si>
  <si>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</si>
  <si>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</si>
  <si>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</si>
  <si>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</si>
  <si>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</si>
  <si>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</si>
  <si>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</si>
  <si>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</si>
  <si>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</si>
  <si>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</si>
  <si>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</si>
  <si>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</si>
  <si>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</si>
  <si>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</si>
  <si>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</si>
  <si>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</si>
  <si>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</si>
  <si>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</si>
  <si>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</si>
  <si>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</si>
  <si>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</si>
  <si>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</si>
  <si>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</si>
  <si>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</si>
  <si>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</si>
  <si>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</si>
  <si>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</si>
  <si>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</si>
  <si>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</si>
  <si>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</si>
  <si>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</si>
  <si>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</si>
  <si>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</si>
  <si>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</si>
  <si>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</si>
  <si>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</si>
  <si>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</si>
  <si>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</si>
  <si>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</si>
  <si>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</si>
  <si>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</si>
  <si>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</si>
  <si>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</si>
  <si>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</si>
  <si>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</si>
  <si>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</si>
  <si>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</si>
  <si>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</si>
  <si>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</si>
  <si>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</si>
  <si>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</si>
  <si>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</si>
  <si>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</si>
  <si>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</si>
  <si>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</si>
  <si>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</si>
  <si>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</si>
  <si>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</si>
  <si>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</si>
  <si>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</si>
  <si>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</si>
  <si>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</si>
  <si>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</si>
  <si>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</si>
  <si>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</si>
  <si>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</si>
  <si>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</si>
  <si>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</si>
  <si>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</si>
  <si>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</si>
  <si>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</si>
  <si>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</si>
  <si>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</si>
  <si>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</si>
  <si>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</si>
  <si>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</si>
  <si>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</si>
  <si>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</si>
  <si>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</si>
  <si>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</si>
  <si>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</si>
  <si>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</si>
  <si>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</si>
  <si>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</si>
  <si>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</si>
  <si>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</si>
  <si>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</si>
  <si>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</si>
  <si>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</si>
  <si>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</si>
  <si>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</si>
  <si>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</si>
  <si>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</si>
  <si>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</si>
  <si>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</si>
  <si>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</si>
  <si>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</si>
  <si>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</si>
  <si>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</si>
  <si>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</si>
  <si>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</si>
  <si>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</si>
  <si>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</si>
  <si>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</si>
  <si>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</si>
  <si>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</si>
  <si>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</si>
  <si>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</si>
  <si>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</si>
  <si>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</si>
  <si>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</si>
  <si>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</si>
  <si>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</si>
  <si>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</si>
  <si>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</si>
  <si>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</si>
  <si>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</si>
  <si>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</si>
  <si>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</si>
  <si>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</si>
  <si>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</si>
  <si>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</si>
  <si>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</si>
  <si>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</si>
  <si>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</si>
  <si>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</si>
  <si>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</si>
  <si>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</si>
  <si>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</si>
  <si>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</si>
  <si>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</si>
  <si>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</si>
  <si>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</si>
  <si>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</si>
  <si>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</si>
  <si>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</si>
  <si>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</si>
  <si>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</si>
  <si>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</si>
  <si>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</si>
  <si>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</si>
  <si>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</si>
  <si>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</si>
  <si>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</si>
  <si>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</si>
  <si>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</si>
  <si>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</si>
  <si>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</si>
  <si>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</si>
  <si>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</si>
  <si>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</si>
  <si>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</si>
  <si>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</si>
  <si>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</si>
  <si>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</si>
  <si>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</si>
  <si>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</si>
  <si>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</si>
  <si>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</si>
  <si>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</si>
  <si>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</si>
  <si>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</si>
  <si>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</si>
  <si>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</si>
  <si>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</si>
  <si>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</si>
  <si>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</si>
  <si>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</si>
  <si>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</si>
  <si>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</si>
  <si>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</si>
  <si>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</si>
  <si>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</si>
  <si>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</si>
  <si>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</si>
  <si>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</si>
  <si>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</si>
  <si>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</si>
  <si>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</si>
  <si>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</si>
  <si>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</si>
  <si>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</si>
  <si>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</si>
  <si>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</si>
  <si>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</si>
  <si>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</si>
  <si>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</si>
  <si>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</si>
  <si>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</si>
  <si>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</si>
  <si>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</si>
  <si>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</si>
  <si>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</si>
  <si>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</si>
  <si>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</si>
  <si>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</si>
  <si>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</si>
  <si>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</si>
  <si>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</si>
  <si>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</si>
  <si>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</si>
  <si>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</si>
  <si>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</si>
  <si>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</si>
  <si>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</si>
  <si>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</si>
  <si>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</si>
  <si>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</si>
  <si>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</si>
  <si>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</si>
  <si>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</si>
  <si>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</si>
  <si>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</si>
  <si>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</si>
  <si>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</si>
  <si>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</si>
  <si>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</si>
  <si>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</si>
  <si>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</si>
  <si>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</si>
  <si>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</si>
  <si>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</si>
  <si>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</si>
  <si>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</si>
  <si>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</si>
  <si>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</si>
  <si>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</si>
  <si>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</si>
  <si>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</si>
  <si>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</si>
  <si>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</si>
  <si>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</si>
  <si>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</si>
  <si>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</si>
  <si>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</si>
  <si>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</si>
  <si>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</si>
  <si>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</si>
  <si>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</si>
  <si>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</si>
  <si>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</si>
  <si>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</si>
  <si>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</si>
  <si>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</si>
  <si>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</si>
  <si>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</si>
  <si>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</si>
  <si>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</si>
  <si>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</si>
  <si>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</si>
  <si>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</si>
  <si>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</si>
  <si>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</si>
  <si>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</si>
  <si>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</si>
  <si>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</si>
  <si>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</si>
  <si>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</si>
  <si>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</si>
  <si>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</si>
  <si>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</si>
  <si>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</si>
  <si>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</si>
  <si>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</si>
  <si>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</si>
  <si>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</si>
  <si>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</si>
  <si>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</si>
  <si>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</si>
  <si>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</si>
  <si>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</si>
  <si>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</si>
  <si>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</si>
  <si>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</si>
  <si>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</si>
  <si>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</si>
  <si>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</si>
  <si>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</si>
  <si>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</si>
  <si>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</si>
  <si>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</si>
  <si>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</si>
  <si>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</si>
  <si>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</si>
  <si>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</si>
  <si>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</si>
  <si>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</si>
  <si>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</si>
  <si>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</si>
  <si>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</si>
  <si>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</si>
  <si>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</si>
  <si>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</si>
  <si>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</si>
  <si>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</si>
  <si>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</si>
  <si>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</si>
  <si>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</si>
  <si>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</si>
  <si>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</si>
  <si>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</si>
  <si>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</si>
  <si>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</si>
  <si>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</si>
  <si>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</si>
  <si>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</si>
  <si>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</si>
  <si>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</si>
  <si>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</si>
  <si>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</si>
  <si>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</si>
  <si>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</si>
  <si>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</si>
  <si>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</si>
  <si>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</si>
  <si>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</si>
  <si>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</si>
  <si>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</si>
  <si>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</si>
  <si>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</si>
  <si>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</si>
  <si>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</si>
  <si>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</si>
  <si>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</si>
  <si>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</si>
  <si>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</si>
  <si>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</si>
  <si>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</si>
  <si>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</si>
  <si>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</si>
  <si>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</si>
  <si>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</si>
  <si>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</si>
  <si>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</si>
  <si>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</si>
  <si>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</si>
  <si>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</si>
  <si>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</si>
  <si>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</si>
  <si>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</si>
  <si>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</si>
  <si>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</si>
  <si>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</si>
  <si>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</si>
  <si>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</si>
  <si>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</si>
  <si>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</si>
  <si>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</si>
  <si>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</si>
  <si>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</si>
  <si>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</si>
  <si>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</si>
  <si>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</si>
  <si>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</si>
  <si>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</si>
  <si>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</si>
  <si>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</si>
  <si>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</si>
  <si>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</si>
  <si>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</si>
  <si>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</si>
  <si>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</si>
  <si>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</si>
  <si>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</si>
  <si>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</si>
  <si>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</si>
  <si>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</si>
  <si>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</si>
  <si>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</si>
  <si>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</si>
  <si>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</si>
  <si>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</si>
  <si>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</si>
  <si>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</si>
  <si>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</si>
  <si>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</si>
  <si>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</si>
  <si>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</si>
  <si>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</si>
  <si>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</si>
  <si>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</si>
  <si>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</si>
  <si>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</si>
  <si>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</si>
  <si>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</si>
  <si>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</si>
  <si>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</si>
  <si>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</si>
  <si>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</si>
  <si>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</si>
  <si>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</si>
  <si>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</si>
  <si>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</si>
  <si>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</si>
  <si>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</si>
  <si>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</si>
  <si>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</si>
  <si>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</si>
  <si>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</si>
  <si>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</si>
  <si>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</si>
  <si>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</si>
  <si>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</si>
  <si>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</si>
  <si>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</si>
  <si>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</si>
  <si>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</si>
  <si>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</si>
  <si>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</si>
  <si>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</si>
  <si>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</si>
  <si>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</si>
  <si>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</si>
  <si>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</si>
  <si>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</si>
  <si>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</si>
  <si>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</si>
  <si>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</si>
  <si>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</si>
  <si>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</si>
  <si>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</si>
  <si>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</si>
  <si>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</si>
  <si>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</si>
  <si>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</si>
  <si>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</si>
  <si>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</si>
  <si>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</si>
  <si>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</si>
  <si>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</si>
  <si>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</si>
  <si>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</si>
  <si>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</si>
  <si>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</si>
  <si>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</si>
  <si>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</si>
  <si>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</si>
  <si>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</si>
  <si>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</si>
  <si>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</si>
  <si>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</si>
  <si>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</si>
  <si>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</si>
  <si>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</si>
  <si>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</si>
  <si>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</si>
  <si>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</si>
  <si>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</si>
  <si>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</si>
  <si>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</si>
  <si>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</si>
  <si>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</si>
  <si>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</si>
  <si>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</si>
  <si>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</si>
  <si>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</si>
  <si>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</si>
  <si>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</si>
  <si>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</si>
  <si>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</si>
  <si>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</si>
  <si>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</si>
  <si>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</si>
  <si>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</si>
  <si>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</si>
  <si>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</si>
  <si>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</si>
  <si>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</si>
  <si>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</si>
  <si>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</si>
  <si>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</si>
  <si>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</si>
  <si>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</si>
  <si>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</si>
  <si>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</si>
  <si>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</si>
  <si>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</si>
  <si>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</si>
  <si>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</si>
  <si>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</si>
  <si>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</si>
  <si>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</si>
  <si>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</si>
  <si>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</si>
  <si>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</si>
  <si>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</si>
  <si>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</si>
  <si>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</si>
  <si>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</si>
  <si>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</si>
  <si>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</si>
  <si>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</si>
  <si>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</si>
  <si>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</si>
  <si>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</si>
  <si>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</si>
  <si>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</si>
  <si>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</si>
  <si>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</si>
  <si>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</si>
  <si>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</si>
  <si>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</si>
  <si>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</si>
  <si>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</si>
  <si>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</si>
  <si>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</si>
  <si>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</si>
  <si>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</si>
  <si>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</si>
  <si>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</si>
  <si>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</si>
  <si>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</si>
  <si>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</si>
  <si>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</si>
  <si>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</si>
  <si>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</si>
  <si>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</si>
  <si>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</si>
  <si>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</si>
  <si>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</si>
  <si>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</si>
  <si>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</si>
  <si>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</si>
  <si>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</si>
  <si>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</si>
  <si>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</si>
  <si>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</si>
  <si>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</si>
  <si>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</si>
  <si>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</si>
  <si>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</si>
  <si>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</si>
  <si>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</si>
  <si>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</si>
  <si>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</si>
  <si>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</si>
  <si>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</si>
  <si>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</si>
  <si>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</si>
  <si>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</si>
  <si>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</si>
  <si>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</si>
  <si>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</si>
  <si>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</si>
  <si>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</si>
  <si>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</si>
  <si>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</si>
  <si>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</si>
  <si>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</si>
  <si>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</si>
  <si>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</si>
  <si>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</si>
  <si>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</si>
  <si>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</si>
  <si>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</si>
  <si>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</si>
  <si>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</si>
  <si>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</si>
  <si>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</si>
  <si>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</si>
  <si>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</si>
  <si>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</si>
  <si>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</si>
  <si>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</si>
  <si>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</si>
  <si>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</si>
  <si>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</si>
  <si>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</si>
  <si>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</si>
  <si>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</si>
  <si>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</si>
  <si>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</si>
  <si>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</si>
  <si>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</si>
  <si>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</si>
  <si>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</si>
  <si>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</si>
  <si>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</si>
  <si>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</si>
  <si>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</si>
  <si>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</si>
  <si>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</si>
  <si>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</si>
  <si>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</si>
  <si>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</si>
  <si>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</si>
  <si>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</si>
  <si>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</si>
  <si>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</si>
  <si>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</si>
  <si>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</si>
  <si>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</si>
  <si>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</si>
  <si>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</si>
  <si>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</si>
  <si>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</si>
  <si>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</si>
  <si>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</si>
  <si>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</si>
  <si>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</si>
  <si>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</si>
  <si>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</si>
  <si>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</si>
  <si>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</si>
  <si>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</si>
  <si>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</si>
  <si>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</si>
  <si>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</si>
  <si>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</si>
  <si>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</si>
  <si>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</si>
  <si>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</si>
  <si>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</si>
  <si>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</si>
  <si>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</si>
  <si>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</si>
  <si>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</si>
  <si>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</si>
  <si>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</si>
  <si>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</si>
  <si>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</si>
  <si>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</si>
  <si>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</si>
  <si>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</si>
  <si>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</si>
  <si>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</si>
  <si>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</si>
  <si>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</si>
  <si>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</si>
  <si>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</si>
  <si>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</si>
  <si>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</si>
  <si>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</si>
  <si>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</si>
  <si>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</si>
  <si>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</si>
  <si>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</si>
  <si>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</si>
  <si>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</si>
  <si>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</si>
  <si>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</si>
  <si>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</si>
  <si>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</si>
  <si>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</si>
  <si>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</si>
  <si>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</si>
  <si>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</si>
  <si>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</si>
  <si>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</si>
  <si>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</si>
  <si>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</si>
  <si>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</si>
  <si>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</si>
  <si>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</si>
  <si>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</si>
  <si>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</si>
  <si>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</si>
  <si>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</si>
  <si>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</si>
  <si>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</si>
  <si>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</si>
  <si>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</si>
  <si>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</si>
  <si>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</si>
  <si>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</si>
  <si>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</si>
  <si>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</si>
  <si>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</si>
  <si>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</si>
  <si>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</si>
  <si>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</si>
  <si>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</si>
  <si>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</si>
  <si>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</si>
  <si>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</si>
  <si>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</si>
  <si>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</si>
  <si>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</si>
  <si>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</si>
  <si>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</si>
  <si>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</si>
  <si>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</si>
  <si>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</si>
  <si>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</si>
  <si>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</si>
  <si>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</si>
  <si>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</si>
  <si>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</si>
  <si>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</si>
  <si>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</si>
  <si>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</si>
  <si>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</si>
  <si>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</si>
  <si>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</si>
  <si>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</si>
  <si>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</si>
  <si>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</si>
  <si>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</si>
  <si>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</si>
  <si>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</si>
  <si>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</si>
  <si>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</si>
  <si>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</si>
  <si>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</si>
  <si>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</si>
  <si>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</si>
  <si>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</si>
  <si>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</si>
  <si>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</si>
  <si>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</si>
  <si>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</si>
  <si>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</si>
  <si>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</si>
  <si>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</si>
  <si>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</si>
  <si>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</si>
  <si>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</si>
  <si>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</si>
  <si>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</si>
  <si>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</si>
  <si>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</si>
  <si>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</si>
  <si>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</si>
  <si>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</si>
  <si>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</si>
  <si>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</si>
  <si>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</si>
  <si>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</si>
  <si>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</si>
  <si>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</si>
  <si>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</si>
  <si>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</si>
  <si>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</si>
  <si>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</si>
  <si>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</si>
  <si>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</si>
  <si>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</si>
  <si>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</si>
  <si>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</si>
  <si>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</si>
  <si>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</si>
  <si>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</si>
  <si>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</si>
  <si>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</si>
  <si>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</si>
  <si>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</si>
  <si>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</si>
  <si>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</si>
  <si>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</si>
  <si>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</si>
  <si>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</si>
  <si>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</si>
  <si>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</si>
  <si>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</si>
  <si>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</si>
  <si>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</si>
  <si>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</si>
  <si>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</si>
  <si>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</si>
  <si>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</si>
  <si>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</si>
  <si>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</si>
  <si>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</si>
  <si>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</si>
  <si>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</si>
  <si>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</si>
  <si>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</si>
  <si>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</si>
  <si>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</si>
  <si>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</si>
  <si>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</si>
  <si>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</si>
  <si>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</si>
  <si>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</si>
  <si>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</si>
  <si>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</si>
  <si>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</si>
  <si>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</si>
  <si>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</si>
  <si>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</si>
  <si>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</si>
  <si>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</si>
  <si>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</si>
  <si>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</si>
  <si>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</si>
  <si>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</si>
  <si>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</si>
  <si>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</si>
  <si>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</si>
  <si>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</si>
  <si>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</si>
  <si>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</si>
  <si>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</si>
  <si>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</si>
  <si>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</si>
  <si>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</si>
  <si>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</si>
  <si>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</si>
  <si>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</si>
  <si>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</si>
  <si>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</si>
  <si>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</si>
  <si>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</si>
  <si>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</si>
  <si>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</si>
  <si>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</si>
  <si>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</si>
  <si>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</si>
  <si>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</si>
  <si>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</si>
  <si>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</si>
  <si>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</si>
  <si>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</si>
  <si>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</si>
  <si>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</si>
  <si>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</si>
  <si>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</si>
  <si>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</si>
  <si>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</si>
  <si>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</si>
  <si>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</si>
  <si>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</si>
  <si>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</si>
  <si>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</si>
  <si>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</si>
  <si>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</si>
  <si>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</si>
  <si>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</si>
  <si>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</si>
  <si>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</si>
  <si>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</si>
  <si>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</si>
  <si>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</si>
  <si>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</si>
  <si>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</si>
  <si>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</si>
  <si>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</si>
  <si>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</si>
  <si>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</si>
  <si>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</si>
  <si>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</si>
  <si>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</si>
  <si>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</si>
  <si>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</si>
  <si>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</si>
  <si>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</si>
  <si>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</si>
  <si>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</si>
  <si>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</si>
  <si>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</si>
  <si>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</si>
  <si>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</si>
  <si>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</si>
  <si>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</si>
  <si>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</si>
  <si>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</si>
  <si>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</si>
  <si>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</si>
  <si>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</si>
  <si>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</si>
  <si>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</si>
  <si>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</si>
  <si>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</si>
  <si>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</si>
  <si>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</si>
  <si>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</si>
  <si>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</si>
  <si>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</si>
  <si>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</si>
  <si>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</si>
  <si>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</si>
  <si>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</si>
  <si>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</si>
  <si>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</si>
  <si>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</si>
  <si>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</si>
  <si>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</si>
  <si>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</si>
  <si>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</si>
  <si>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</si>
  <si>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</si>
  <si>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</si>
  <si>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</si>
  <si>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</si>
  <si>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</si>
  <si>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</si>
  <si>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</si>
  <si>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</si>
  <si>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</si>
  <si>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</si>
  <si>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</si>
  <si>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</si>
  <si>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</si>
  <si>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</si>
  <si>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</si>
  <si>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</si>
  <si>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</si>
  <si>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</si>
  <si>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</si>
  <si>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</si>
  <si>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</si>
  <si>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</si>
  <si>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</si>
  <si>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</si>
  <si>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</si>
  <si>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</si>
  <si>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</si>
  <si>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</si>
  <si>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</si>
  <si>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</si>
  <si>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</si>
  <si>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</si>
  <si>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</si>
  <si>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</si>
  <si>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</si>
  <si>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</si>
  <si>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</si>
  <si>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</si>
  <si>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</si>
  <si>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</si>
  <si>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</si>
  <si>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</si>
  <si>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</si>
  <si>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</si>
  <si>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</si>
  <si>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</si>
  <si>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</si>
  <si>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</si>
  <si>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</si>
  <si>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</si>
  <si>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</si>
  <si>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</si>
  <si>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</si>
  <si>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</si>
  <si>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</si>
  <si>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</si>
  <si>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</si>
  <si>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</si>
  <si>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</si>
  <si>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</si>
  <si>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</si>
  <si>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</si>
  <si>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</si>
  <si>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</si>
  <si>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</si>
  <si>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</si>
  <si>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</si>
  <si>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</si>
  <si>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</si>
  <si>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</si>
  <si>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</si>
  <si>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</si>
  <si>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</si>
  <si>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</si>
  <si>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</si>
  <si>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</si>
  <si>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</si>
  <si>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</si>
  <si>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</si>
  <si>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</si>
  <si>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</si>
  <si>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</si>
  <si>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</si>
  <si>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</si>
  <si>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</si>
  <si>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</si>
  <si>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</si>
  <si>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</si>
  <si>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</si>
  <si>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</si>
  <si>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</si>
  <si>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</si>
  <si>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</si>
  <si>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</si>
  <si>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</si>
  <si>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</si>
  <si>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</si>
  <si>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</si>
  <si>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</si>
  <si>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</si>
  <si>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</si>
  <si>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</si>
  <si>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</si>
  <si>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</si>
  <si>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</si>
  <si>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</si>
  <si>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</si>
  <si>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</si>
  <si>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</si>
  <si>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</si>
  <si>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</si>
  <si>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</si>
  <si>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</si>
  <si>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</si>
  <si>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</si>
  <si>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</si>
  <si>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</si>
  <si>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</si>
  <si>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</si>
  <si>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</si>
  <si>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</si>
  <si>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</si>
  <si>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</si>
  <si>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</si>
  <si>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</si>
  <si>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</si>
  <si>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</si>
  <si>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</si>
  <si>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</si>
  <si>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</si>
  <si>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</si>
  <si>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</si>
  <si>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</si>
  <si>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</si>
  <si>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</si>
  <si>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</si>
  <si>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</si>
  <si>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</si>
  <si>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</si>
  <si>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</si>
  <si>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</si>
  <si>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</si>
  <si>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</si>
  <si>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</si>
  <si>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</si>
  <si>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</si>
  <si>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</si>
  <si>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</si>
  <si>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</si>
  <si>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</si>
  <si>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</si>
  <si>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</si>
  <si>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</si>
  <si>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</si>
  <si>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</si>
  <si>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</si>
  <si>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</si>
  <si>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</si>
  <si>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</si>
  <si>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</si>
  <si>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</si>
  <si>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</si>
  <si>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</si>
  <si>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</si>
  <si>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</si>
  <si>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</si>
  <si>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</si>
  <si>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</si>
  <si>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</si>
  <si>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</si>
  <si>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</si>
  <si>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</si>
  <si>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</si>
  <si>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</si>
  <si>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</si>
  <si>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</si>
  <si>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</si>
  <si>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</si>
  <si>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</si>
  <si>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</si>
  <si>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</si>
  <si>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</si>
  <si>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</si>
  <si>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</si>
  <si>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</si>
  <si>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</si>
  <si>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</si>
  <si>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</si>
  <si>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</si>
  <si>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</si>
  <si>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</si>
  <si>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</si>
  <si>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</si>
  <si>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</si>
  <si>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</si>
  <si>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</si>
  <si>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</si>
  <si>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</si>
  <si>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</si>
  <si>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</si>
  <si>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</si>
  <si>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</si>
  <si>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</si>
  <si>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</si>
  <si>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</si>
  <si>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</si>
  <si>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</si>
  <si>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</si>
  <si>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</si>
  <si>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</si>
  <si>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</si>
  <si>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</si>
  <si>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</si>
  <si>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</si>
  <si>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</si>
  <si>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</si>
  <si>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</si>
  <si>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</si>
  <si>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</si>
  <si>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</si>
  <si>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</si>
  <si>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</si>
  <si>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</si>
  <si>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</si>
  <si>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</si>
  <si>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</si>
  <si>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</si>
  <si>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</si>
  <si>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</si>
  <si>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</si>
  <si>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</si>
  <si>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</si>
  <si>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</si>
  <si>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</si>
  <si>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</si>
  <si>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</si>
  <si>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</si>
  <si>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</si>
  <si>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</si>
  <si>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</si>
  <si>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</si>
  <si>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</si>
  <si>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</si>
  <si>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</si>
  <si>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</si>
  <si>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</si>
  <si>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</si>
  <si>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</si>
  <si>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</si>
  <si>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</si>
  <si>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</si>
  <si>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</si>
  <si>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</si>
  <si>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</si>
  <si>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</si>
  <si>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</si>
  <si>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</si>
  <si>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</si>
  <si>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</si>
  <si>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</si>
  <si>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</si>
  <si>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</si>
  <si>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</si>
  <si>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</si>
  <si>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</si>
  <si>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</si>
  <si>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</si>
  <si>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</si>
  <si>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</si>
  <si>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</si>
  <si>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</si>
  <si>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</si>
  <si>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</si>
  <si>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</si>
  <si>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</si>
  <si>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</si>
  <si>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</si>
  <si>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</si>
  <si>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</si>
  <si>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</si>
  <si>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</si>
  <si>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</si>
  <si>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</si>
  <si>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</si>
  <si>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</si>
  <si>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</si>
  <si>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</si>
  <si>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</si>
  <si>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</si>
  <si>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</si>
  <si>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</si>
  <si>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</si>
  <si>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</si>
  <si>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</si>
  <si>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</si>
  <si>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</si>
  <si>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</si>
  <si>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</si>
  <si>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</si>
  <si>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</si>
  <si>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</si>
  <si>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</si>
  <si>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</si>
  <si>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</si>
  <si>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</si>
  <si>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</si>
  <si>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</si>
  <si>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</si>
  <si>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</si>
  <si>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</si>
  <si>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</si>
  <si>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</si>
  <si>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</si>
  <si>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</si>
  <si>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</si>
  <si>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</si>
  <si>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</si>
  <si>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</si>
  <si>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</si>
  <si>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</si>
  <si>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</si>
  <si>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</si>
  <si>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</si>
  <si>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</si>
  <si>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</si>
  <si>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</si>
  <si>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</si>
  <si>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</si>
  <si>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</si>
  <si>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</si>
  <si>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</si>
  <si>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</si>
  <si>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</si>
  <si>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</si>
  <si>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</si>
  <si>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</si>
  <si>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</si>
  <si>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</si>
  <si>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</si>
  <si>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</si>
  <si>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</si>
  <si>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</si>
  <si>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</si>
  <si>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</si>
  <si>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</si>
  <si>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</si>
  <si>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</si>
  <si>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</si>
  <si>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</si>
  <si>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</si>
  <si>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</si>
  <si>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</si>
  <si>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</si>
  <si>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</si>
  <si>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</si>
  <si>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</si>
  <si>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</si>
  <si>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</si>
  <si>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</si>
  <si>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</si>
  <si>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</si>
  <si>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</si>
  <si>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</si>
  <si>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</si>
  <si>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</si>
  <si>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</si>
  <si>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</si>
  <si>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</si>
  <si>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</si>
  <si>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</si>
  <si>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</si>
  <si>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</si>
  <si>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</si>
  <si>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</si>
  <si>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</si>
  <si>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</si>
  <si>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</si>
  <si>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</si>
  <si>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</si>
  <si>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</si>
  <si>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</si>
  <si>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</si>
  <si>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</si>
  <si>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</si>
  <si>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</si>
  <si>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</si>
  <si>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</si>
  <si>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</si>
  <si>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</si>
  <si>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</si>
  <si>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</si>
  <si>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</si>
  <si>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</si>
  <si>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</si>
  <si>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</si>
  <si>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</si>
  <si>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</si>
  <si>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</si>
  <si>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</si>
  <si>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</si>
  <si>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</si>
  <si>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</si>
  <si>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</si>
  <si>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</si>
  <si>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</si>
  <si>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</si>
  <si>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</si>
  <si>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</si>
  <si>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</si>
  <si>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</si>
  <si>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</si>
  <si>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</si>
  <si>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</si>
  <si>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</si>
  <si>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</si>
  <si>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</si>
  <si>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</si>
  <si>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</si>
  <si>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</si>
  <si>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</si>
  <si>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</si>
  <si>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</si>
  <si>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</si>
  <si>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</si>
  <si>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</si>
  <si>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</si>
  <si>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</si>
  <si>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</si>
  <si>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</si>
  <si>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</si>
  <si>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</si>
  <si>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</si>
  <si>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</si>
  <si>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</si>
  <si>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</si>
  <si>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</si>
  <si>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</si>
  <si>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</si>
  <si>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</si>
  <si>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</si>
  <si>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</si>
  <si>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</si>
  <si>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</si>
  <si>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</si>
  <si>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</si>
  <si>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</si>
  <si>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</si>
  <si>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</si>
  <si>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</si>
  <si>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</si>
  <si>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</si>
  <si>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</si>
  <si>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</si>
  <si>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</si>
  <si>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</si>
  <si>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</si>
  <si>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</si>
  <si>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</si>
  <si>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</si>
  <si>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</si>
  <si>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</si>
  <si>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</si>
  <si>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</si>
  <si>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</si>
  <si>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</si>
  <si>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</si>
  <si>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</si>
  <si>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</si>
  <si>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</si>
  <si>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</si>
  <si>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</si>
  <si>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</si>
  <si>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</si>
  <si>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</si>
  <si>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</si>
  <si>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</si>
  <si>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</si>
  <si>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</si>
  <si>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</si>
  <si>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</si>
  <si>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</si>
  <si>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</si>
  <si>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</si>
  <si>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</si>
  <si>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</si>
  <si>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</si>
  <si>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</si>
  <si>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</si>
  <si>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</si>
  <si>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</si>
  <si>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</si>
  <si>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</si>
  <si>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</si>
  <si>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</si>
  <si>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</si>
  <si>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</si>
  <si>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</si>
  <si>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</si>
  <si>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</si>
  <si>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</si>
  <si>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</si>
  <si>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</si>
  <si>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</si>
  <si>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</si>
  <si>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</si>
  <si>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</si>
  <si>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</si>
  <si>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</si>
  <si>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</si>
  <si>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</si>
  <si>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</si>
  <si>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</si>
  <si>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</si>
  <si>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</si>
  <si>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</si>
  <si>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</si>
  <si>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</si>
  <si>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</si>
  <si>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</si>
  <si>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</si>
  <si>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</si>
  <si>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</si>
  <si>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</si>
  <si>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</si>
  <si>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</si>
  <si>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</si>
  <si>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</si>
  <si>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</si>
  <si>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</si>
  <si>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</si>
  <si>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</si>
  <si>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</si>
  <si>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</si>
  <si>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</si>
  <si>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</si>
  <si>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</si>
  <si>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</si>
  <si>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</si>
  <si>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</si>
  <si>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</si>
  <si>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</si>
  <si>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</si>
  <si>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</si>
  <si>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</si>
  <si>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</si>
  <si>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</si>
  <si>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</si>
  <si>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</si>
  <si>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</si>
  <si>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</si>
  <si>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</si>
  <si>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</si>
  <si>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</si>
  <si>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</si>
  <si>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</si>
  <si>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</si>
  <si>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</si>
  <si>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</si>
  <si>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</si>
  <si>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</si>
  <si>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</si>
  <si>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</si>
  <si>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</si>
  <si>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</si>
  <si>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</si>
  <si>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</si>
  <si>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</si>
  <si>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</si>
  <si>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</si>
  <si>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</si>
  <si>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</si>
  <si>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</si>
  <si>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</si>
  <si>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</si>
  <si>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</si>
  <si>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</si>
  <si>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</si>
  <si>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</si>
  <si>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</si>
  <si>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</si>
  <si>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</si>
  <si>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</si>
  <si>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</si>
  <si>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</si>
  <si>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</si>
  <si>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</si>
  <si>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</si>
  <si>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</si>
  <si>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</si>
  <si>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</si>
  <si>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</si>
  <si>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</si>
  <si>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</si>
  <si>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</si>
  <si>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</si>
  <si>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</si>
  <si>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</si>
  <si>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</si>
  <si>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</si>
  <si>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</si>
  <si>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</si>
  <si>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</si>
  <si>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</si>
  <si>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</si>
  <si>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</si>
  <si>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</si>
  <si>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</si>
  <si>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</si>
  <si>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</si>
  <si>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</si>
  <si>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</si>
  <si>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</si>
  <si>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</si>
  <si>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</si>
  <si>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</si>
  <si>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</si>
  <si>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</si>
  <si>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</si>
  <si>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</si>
  <si>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</si>
  <si>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</si>
  <si>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</si>
  <si>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</si>
  <si>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</si>
  <si>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</si>
  <si>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</si>
  <si>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</si>
  <si>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</si>
  <si>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</si>
  <si>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</si>
  <si>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</si>
  <si>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</si>
  <si>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</si>
  <si>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</si>
  <si>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</si>
  <si>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</si>
  <si>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</si>
  <si>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</si>
  <si>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</si>
  <si>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</si>
  <si>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</si>
  <si>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</si>
  <si>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</si>
  <si>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</si>
  <si>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</si>
  <si>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</si>
  <si>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</si>
  <si>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</si>
  <si>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</si>
  <si>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</si>
  <si>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</si>
  <si>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</si>
  <si>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</si>
  <si>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</si>
  <si>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</si>
  <si>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</si>
  <si>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</si>
  <si>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</si>
  <si>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</si>
  <si>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</si>
  <si>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</si>
  <si>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</si>
  <si>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</si>
  <si>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</si>
  <si>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</si>
  <si>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</si>
  <si>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</si>
  <si>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</si>
  <si>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</si>
  <si>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</si>
  <si>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</si>
  <si>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</si>
  <si>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</si>
  <si>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</si>
  <si>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</si>
  <si>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</si>
  <si>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</si>
  <si>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</si>
  <si>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</si>
  <si>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</si>
  <si>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</si>
  <si>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</si>
  <si>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</si>
  <si>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</si>
  <si>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</si>
  <si>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</si>
  <si>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</si>
  <si>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</si>
  <si>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</si>
  <si>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</si>
  <si>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</si>
  <si>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</si>
  <si>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</si>
  <si>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</si>
  <si>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</si>
  <si>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</si>
  <si>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</si>
  <si>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</si>
  <si>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</si>
  <si>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</si>
  <si>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</si>
  <si>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</si>
  <si>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</si>
  <si>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</si>
  <si>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</si>
  <si>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</si>
  <si>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</si>
  <si>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</si>
  <si>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</si>
  <si>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</si>
  <si>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</si>
  <si>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</si>
  <si>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</si>
  <si>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</si>
  <si>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</si>
  <si>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</si>
  <si>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</si>
  <si>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</si>
  <si>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</si>
  <si>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</si>
  <si>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</si>
  <si>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</si>
  <si>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</si>
  <si>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</si>
  <si>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</si>
  <si>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</si>
  <si>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</si>
  <si>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</si>
  <si>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</si>
  <si>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</si>
  <si>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</si>
  <si>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</si>
  <si>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</si>
  <si>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</si>
  <si>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</si>
  <si>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</si>
  <si>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</si>
  <si>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</si>
  <si>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</si>
  <si>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</si>
  <si>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</si>
  <si>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</si>
  <si>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</si>
  <si>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</si>
  <si>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</si>
  <si>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</si>
  <si>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</si>
  <si>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</si>
  <si>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</si>
  <si>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</si>
  <si>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</si>
  <si>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</si>
  <si>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</si>
  <si>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</si>
  <si>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</si>
  <si>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</si>
  <si>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</si>
  <si>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</si>
  <si>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</si>
  <si>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</si>
  <si>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</si>
  <si>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</si>
  <si>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</si>
  <si>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</si>
  <si>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</si>
  <si>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</si>
  <si>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</si>
  <si>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</si>
  <si>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</si>
  <si>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</si>
  <si>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</si>
  <si>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</si>
  <si>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</si>
  <si>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</si>
  <si>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</si>
  <si>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</si>
  <si>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</si>
  <si>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</si>
  <si>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</si>
  <si>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</si>
  <si>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</si>
  <si>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</si>
  <si>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</si>
  <si>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</si>
  <si>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</si>
  <si>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</si>
  <si>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</si>
  <si>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</si>
  <si>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</si>
  <si>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</si>
  <si>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</si>
  <si>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</si>
  <si>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</si>
  <si>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</si>
  <si>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</si>
  <si>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</si>
  <si>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</si>
  <si>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</si>
  <si>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</si>
  <si>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</si>
  <si>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</si>
  <si>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</si>
  <si>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</si>
  <si>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</si>
  <si>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</si>
  <si>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</si>
  <si>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</si>
  <si>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</si>
  <si>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</si>
  <si>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</si>
  <si>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</si>
  <si>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</si>
  <si>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</si>
  <si>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</si>
  <si>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</si>
  <si>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</si>
  <si>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</si>
  <si>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</si>
  <si>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</si>
  <si>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</si>
  <si>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</si>
  <si>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</si>
  <si>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</si>
  <si>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</si>
  <si>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</si>
  <si>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</si>
  <si>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</si>
  <si>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</si>
  <si>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</si>
  <si>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</si>
  <si>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</si>
  <si>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</si>
  <si>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</si>
  <si>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</si>
  <si>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</si>
  <si>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</si>
  <si>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</si>
  <si>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</si>
  <si>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</si>
  <si>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</si>
  <si>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</si>
  <si>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</si>
  <si>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</si>
  <si>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</si>
  <si>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</si>
  <si>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</si>
  <si>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</si>
  <si>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</si>
  <si>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</si>
  <si>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</si>
  <si>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</si>
  <si>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</si>
  <si>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</si>
  <si>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</si>
  <si>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</si>
  <si>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</si>
  <si>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</si>
  <si>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</si>
  <si>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</si>
  <si>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</si>
  <si>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</si>
  <si>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</si>
  <si>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</si>
  <si>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</si>
  <si>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</si>
  <si>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</si>
  <si>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</si>
  <si>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</si>
  <si>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</si>
  <si>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</si>
  <si>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</si>
  <si>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</si>
  <si>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</si>
  <si>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</si>
  <si>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</si>
  <si>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</si>
  <si>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</si>
  <si>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</si>
  <si>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</si>
  <si>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</si>
  <si>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</si>
  <si>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</si>
  <si>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</si>
  <si>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</si>
  <si>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</si>
  <si>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</si>
  <si>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</si>
  <si>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</si>
  <si>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</si>
  <si>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</si>
  <si>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</si>
  <si>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</si>
  <si>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</si>
  <si>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</si>
  <si>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</si>
  <si>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</si>
  <si>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</si>
  <si>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</si>
  <si>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</si>
  <si>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</si>
  <si>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</si>
  <si>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</si>
  <si>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</si>
  <si>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</si>
  <si>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</si>
  <si>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</si>
  <si>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</si>
  <si>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</si>
  <si>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</si>
  <si>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</si>
  <si>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</si>
  <si>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</si>
  <si>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</si>
  <si>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</si>
  <si>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</si>
  <si>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</si>
  <si>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</si>
  <si>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</si>
  <si>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</si>
  <si>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</si>
  <si>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</si>
  <si>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</si>
  <si>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</si>
  <si>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</si>
  <si>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</si>
  <si>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</si>
  <si>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</si>
  <si>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</si>
  <si>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</si>
  <si>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</si>
  <si>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</si>
  <si>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</si>
  <si>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</si>
  <si>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</si>
  <si>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</si>
  <si>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</si>
  <si>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</si>
  <si>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</si>
  <si>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</si>
  <si>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</si>
  <si>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</si>
  <si>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</si>
  <si>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</si>
  <si>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</si>
  <si>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</si>
  <si>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</si>
  <si>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</si>
  <si>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</si>
  <si>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</si>
  <si>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</si>
  <si>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</si>
  <si>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</si>
  <si>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</si>
  <si>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</si>
  <si>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</si>
  <si>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</si>
  <si>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</si>
  <si>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</si>
  <si>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</si>
  <si>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</si>
  <si>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</si>
  <si>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</si>
  <si>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</si>
  <si>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</si>
  <si>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</si>
  <si>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</si>
  <si>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</si>
  <si>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</si>
  <si>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</si>
  <si>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</si>
  <si>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</si>
  <si>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</si>
  <si>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</si>
  <si>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</si>
  <si>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</si>
  <si>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</si>
  <si>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</si>
  <si>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</si>
  <si>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</si>
  <si>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</si>
  <si>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</si>
  <si>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</si>
  <si>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</si>
  <si>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</si>
  <si>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</si>
  <si>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</si>
  <si>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</si>
  <si>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</si>
  <si>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</si>
  <si>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</si>
  <si>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</si>
  <si>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</si>
  <si>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</si>
  <si>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</si>
  <si>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</si>
  <si>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</si>
  <si>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</si>
  <si>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</si>
  <si>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</si>
  <si>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</si>
  <si>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</si>
  <si>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</si>
  <si>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</si>
  <si>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</si>
  <si>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</si>
  <si>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</si>
  <si>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</si>
  <si>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</si>
  <si>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</si>
  <si>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</si>
  <si>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</si>
  <si>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</si>
  <si>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</si>
  <si>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</si>
  <si>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</si>
  <si>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</si>
  <si>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</si>
  <si>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</si>
  <si>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</si>
  <si>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</si>
  <si>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</si>
  <si>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</si>
  <si>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</si>
  <si>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</si>
  <si>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</si>
  <si>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</si>
  <si>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</si>
  <si>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</si>
  <si>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</si>
  <si>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</si>
  <si>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</si>
  <si>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</si>
  <si>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</si>
  <si>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</si>
  <si>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</si>
  <si>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</si>
  <si>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</si>
  <si>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</si>
  <si>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</si>
  <si>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</si>
  <si>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</si>
  <si>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</si>
  <si>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</si>
  <si>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</si>
  <si>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</si>
  <si>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</si>
  <si>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</si>
  <si>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</si>
  <si>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</si>
  <si>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</si>
  <si>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</si>
  <si>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</si>
  <si>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</si>
  <si>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</si>
  <si>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</si>
  <si>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</si>
  <si>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</si>
  <si>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</si>
  <si>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</si>
  <si>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</si>
  <si>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</si>
  <si>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</si>
  <si>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</si>
  <si>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</si>
  <si>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</si>
  <si>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</si>
  <si>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</si>
  <si>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</si>
  <si>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</si>
  <si>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</si>
  <si>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</si>
  <si>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</si>
  <si>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</si>
  <si>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</si>
  <si>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</si>
  <si>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</si>
  <si>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</si>
  <si>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</si>
  <si>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</si>
  <si>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</si>
  <si>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</si>
  <si>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</si>
  <si>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</si>
  <si>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</si>
  <si>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</si>
  <si>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</si>
  <si>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</si>
  <si>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</si>
  <si>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</si>
  <si>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</si>
  <si>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</si>
  <si>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</si>
  <si>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</si>
  <si>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</si>
  <si>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</si>
  <si>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</si>
  <si>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</si>
  <si>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</si>
  <si>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</si>
  <si>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</si>
  <si>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</si>
  <si>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</si>
  <si>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</si>
  <si>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</si>
  <si>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</si>
  <si>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</si>
  <si>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</si>
  <si>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</si>
  <si>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</si>
  <si>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</si>
  <si>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</si>
  <si>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</si>
  <si>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</si>
  <si>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</si>
  <si>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</si>
  <si>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</si>
  <si>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</si>
  <si>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</si>
  <si>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</si>
  <si>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</si>
  <si>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</si>
  <si>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</si>
  <si>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</si>
  <si>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</si>
  <si>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</si>
  <si>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</si>
  <si>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</si>
  <si>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</si>
  <si>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</si>
  <si>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</si>
  <si>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</si>
  <si>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</si>
  <si>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</si>
  <si>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</si>
  <si>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</si>
  <si>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</si>
  <si>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</si>
  <si>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</si>
  <si>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</si>
  <si>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</si>
  <si>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</si>
  <si>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</si>
  <si>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</si>
  <si>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</si>
  <si>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</si>
  <si>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</si>
  <si>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</si>
  <si>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</si>
  <si>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</si>
  <si>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</si>
  <si>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</si>
  <si>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</si>
  <si>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</si>
  <si>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</si>
  <si>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</si>
  <si>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</si>
  <si>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</si>
  <si>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</si>
  <si>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</si>
  <si>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</si>
  <si>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</si>
  <si>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</si>
  <si>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</si>
  <si>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</si>
  <si>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</si>
  <si>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</si>
  <si>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</si>
  <si>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</si>
  <si>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</si>
  <si>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</si>
  <si>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</si>
  <si>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</si>
  <si>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</si>
  <si>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</si>
  <si>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</si>
  <si>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</si>
  <si>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</si>
  <si>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</si>
  <si>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</si>
  <si>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</si>
  <si>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</si>
  <si>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</si>
  <si>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</si>
  <si>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</si>
  <si>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</si>
  <si>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</si>
  <si>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</si>
  <si>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</si>
  <si>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</si>
  <si>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</si>
  <si>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</si>
  <si>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</si>
  <si>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</si>
  <si>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</si>
  <si>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</si>
  <si>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</si>
  <si>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</si>
  <si>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</si>
  <si>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</si>
  <si>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</si>
  <si>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</si>
  <si>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</si>
  <si>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</si>
  <si>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</si>
  <si>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</si>
  <si>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</si>
  <si>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</si>
  <si>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</si>
  <si>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</si>
  <si>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</si>
  <si>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</si>
  <si>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</si>
  <si>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</si>
  <si>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</si>
  <si>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</si>
  <si>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</si>
  <si>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</si>
  <si>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</si>
  <si>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</si>
  <si>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</si>
  <si>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</si>
  <si>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</si>
  <si>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</si>
  <si>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</si>
  <si>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</si>
  <si>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</si>
  <si>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</si>
  <si>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</si>
  <si>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</si>
  <si>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</si>
  <si>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</si>
  <si>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</si>
  <si>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</si>
  <si>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</si>
  <si>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</si>
  <si>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</si>
  <si>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</si>
  <si>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</si>
  <si>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</si>
  <si>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</si>
  <si>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</si>
  <si>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</si>
  <si>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</si>
  <si>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</si>
  <si>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</si>
  <si>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</si>
  <si>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</si>
  <si>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</si>
  <si>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</si>
  <si>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</si>
  <si>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</si>
  <si>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</si>
  <si>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</si>
  <si>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</si>
  <si>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</si>
  <si>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</si>
  <si>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</si>
  <si>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</si>
  <si>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</si>
  <si>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</si>
  <si>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</si>
  <si>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</si>
  <si>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</si>
  <si>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</si>
  <si>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</si>
  <si>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</si>
  <si>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</si>
  <si>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</si>
  <si>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</si>
  <si>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</si>
  <si>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</si>
  <si>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</si>
  <si>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</si>
  <si>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</si>
  <si>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</si>
  <si>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</si>
  <si>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</si>
  <si>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</si>
  <si>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</si>
  <si>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</si>
  <si>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</si>
  <si>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</si>
  <si>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</si>
  <si>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</si>
  <si>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</si>
  <si>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</si>
  <si>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</si>
  <si>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</si>
  <si>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</si>
  <si>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</si>
  <si>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</si>
  <si>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</si>
  <si>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</si>
  <si>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</si>
  <si>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</si>
  <si>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</si>
  <si>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</si>
  <si>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</si>
  <si>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</si>
  <si>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</si>
  <si>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</si>
  <si>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</si>
  <si>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</si>
  <si>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</si>
  <si>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</si>
  <si>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</si>
  <si>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</si>
  <si>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</si>
  <si>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</si>
  <si>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</si>
  <si>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</si>
  <si>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</si>
  <si>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</si>
  <si>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</si>
  <si>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</si>
  <si>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</si>
  <si>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</si>
  <si>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</si>
  <si>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</si>
  <si>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</si>
  <si>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</si>
  <si>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</si>
  <si>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</si>
  <si>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</si>
  <si>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</si>
  <si>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</si>
  <si>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</si>
  <si>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</si>
  <si>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</si>
  <si>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</si>
  <si>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</si>
  <si>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</si>
  <si>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</si>
  <si>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</si>
  <si>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</si>
  <si>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</si>
  <si>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</si>
  <si>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</si>
  <si>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</si>
  <si>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</si>
  <si>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</si>
  <si>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</si>
  <si>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</si>
  <si>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</si>
  <si>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</si>
  <si>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</si>
  <si>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</si>
  <si>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</si>
  <si>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</si>
  <si>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</si>
  <si>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</si>
  <si>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</si>
  <si>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</si>
  <si>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</si>
  <si>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</si>
  <si>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</si>
  <si>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</si>
  <si>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</si>
  <si>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</si>
  <si>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</si>
  <si>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</si>
  <si>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</si>
  <si>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</si>
  <si>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</si>
  <si>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</si>
  <si>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</si>
  <si>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</si>
  <si>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</si>
  <si>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</si>
  <si>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</si>
  <si>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</si>
  <si>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</si>
  <si>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</si>
  <si>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</si>
  <si>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</si>
  <si>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</si>
  <si>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</si>
  <si>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</si>
  <si>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</si>
  <si>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</si>
  <si>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</si>
  <si>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</si>
  <si>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</si>
  <si>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</si>
  <si>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</si>
  <si>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</si>
  <si>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</si>
  <si>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</si>
  <si>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</si>
  <si>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</si>
  <si>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</si>
  <si>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</si>
  <si>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</si>
  <si>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</si>
  <si>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</si>
  <si>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</si>
  <si>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</si>
  <si>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</si>
  <si>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</si>
  <si>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</si>
  <si>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</si>
  <si>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</si>
  <si>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</si>
  <si>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</si>
  <si>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</si>
  <si>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</si>
  <si>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</si>
  <si>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</si>
  <si>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</si>
  <si>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</si>
  <si>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</si>
  <si>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</si>
  <si>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</si>
  <si>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</si>
  <si>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</si>
  <si>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</si>
  <si>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</si>
  <si>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</si>
  <si>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</si>
  <si>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</si>
  <si>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</si>
  <si>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</si>
  <si>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</si>
  <si>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</si>
  <si>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</si>
  <si>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</si>
  <si>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</si>
  <si>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</si>
  <si>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</si>
  <si>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</si>
  <si>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</si>
  <si>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</si>
  <si>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</si>
  <si>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</si>
  <si>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</si>
  <si>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</si>
  <si>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</si>
  <si>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</si>
  <si>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</si>
  <si>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</si>
  <si>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</si>
  <si>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</si>
  <si>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</si>
  <si>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</si>
  <si>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</si>
  <si>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</si>
  <si>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</si>
  <si>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</si>
  <si>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</si>
  <si>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</si>
  <si>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</si>
  <si>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</si>
  <si>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</si>
  <si>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</si>
  <si>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</si>
  <si>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</si>
  <si>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</si>
  <si>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</si>
  <si>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</si>
  <si>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</si>
  <si>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</si>
  <si>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</si>
  <si>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</si>
  <si>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</si>
  <si>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</si>
  <si>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</si>
  <si>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</si>
  <si>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</si>
  <si>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</si>
  <si>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</si>
  <si>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</si>
  <si>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</si>
  <si>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</si>
  <si>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</si>
  <si>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</si>
  <si>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</si>
  <si>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</si>
  <si>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</si>
  <si>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</si>
  <si>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</si>
  <si>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</si>
  <si>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</si>
  <si>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</si>
  <si>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</si>
  <si>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</si>
  <si>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</si>
  <si>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</si>
  <si>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</si>
  <si>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</si>
  <si>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</si>
  <si>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</si>
  <si>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</si>
  <si>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</si>
  <si>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</si>
  <si>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</si>
  <si>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</si>
  <si>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</si>
  <si>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</si>
  <si>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</si>
  <si>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</si>
  <si>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</si>
  <si>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</si>
  <si>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</si>
  <si>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</si>
  <si>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</si>
  <si>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</si>
  <si>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</si>
  <si>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</si>
  <si>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</si>
  <si>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</si>
  <si>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</si>
  <si>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</si>
  <si>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</si>
  <si>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</si>
  <si>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</si>
  <si>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</si>
  <si>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</si>
  <si>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</si>
  <si>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</si>
  <si>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</si>
  <si>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</si>
  <si>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</si>
  <si>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</si>
  <si>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</si>
  <si>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</si>
  <si>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</si>
  <si>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</si>
  <si>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</si>
  <si>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</si>
  <si>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</si>
  <si>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</si>
  <si>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</si>
  <si>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</si>
  <si>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</si>
  <si>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</si>
  <si>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</si>
  <si>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</si>
  <si>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</si>
  <si>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</si>
  <si>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</si>
  <si>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</si>
  <si>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</si>
  <si>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</si>
  <si>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</si>
  <si>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</si>
  <si>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</si>
  <si>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</si>
  <si>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</si>
  <si>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</si>
  <si>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</si>
  <si>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</si>
  <si>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</si>
  <si>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</si>
  <si>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</si>
  <si>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</si>
  <si>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</si>
  <si>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</si>
  <si>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</si>
  <si>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</si>
  <si>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</si>
  <si>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</si>
  <si>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</si>
  <si>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</si>
  <si>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</si>
  <si>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</si>
  <si>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</si>
  <si>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</si>
  <si>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</si>
  <si>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</si>
  <si>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</si>
  <si>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</si>
  <si>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</si>
  <si>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</si>
  <si>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</si>
  <si>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</si>
  <si>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</si>
  <si>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</si>
  <si>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</si>
  <si>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</si>
  <si>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</si>
  <si>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</si>
  <si>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</si>
  <si>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</si>
  <si>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</si>
  <si>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</si>
  <si>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</si>
  <si>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</si>
  <si>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</si>
  <si>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</si>
  <si>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</si>
  <si>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</si>
  <si>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</si>
  <si>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</si>
  <si>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</si>
  <si>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</si>
  <si>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</si>
  <si>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</si>
  <si>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</si>
  <si>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</si>
  <si>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</si>
  <si>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</si>
  <si>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</si>
  <si>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</si>
  <si>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</si>
  <si>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</si>
  <si>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</si>
  <si>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</si>
  <si>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</si>
  <si>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</si>
  <si>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</si>
  <si>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</si>
  <si>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</si>
  <si>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</si>
  <si>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</si>
  <si>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</si>
  <si>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</si>
  <si>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</si>
  <si>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</si>
  <si>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</si>
  <si>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</si>
  <si>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</si>
  <si>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</si>
  <si>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</si>
  <si>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</si>
  <si>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</si>
  <si>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</si>
  <si>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</si>
  <si>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</si>
  <si>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</si>
  <si>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</si>
  <si>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</si>
  <si>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</si>
  <si>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</si>
  <si>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</si>
  <si>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</si>
  <si>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</si>
  <si>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</si>
  <si>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</si>
  <si>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</si>
  <si>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</si>
  <si>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</si>
  <si>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</si>
  <si>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</si>
  <si>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</si>
  <si>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</si>
  <si>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</si>
  <si>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</si>
  <si>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</si>
  <si>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</si>
  <si>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</si>
  <si>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</si>
  <si>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</si>
  <si>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</si>
  <si>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</si>
  <si>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</si>
  <si>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</si>
  <si>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</si>
  <si>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</si>
  <si>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</si>
  <si>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</si>
  <si>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</si>
  <si>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</si>
  <si>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</si>
  <si>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</si>
  <si>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</si>
  <si>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</si>
  <si>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</si>
  <si>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</si>
  <si>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</si>
  <si>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</si>
  <si>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</si>
  <si>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</si>
  <si>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</si>
  <si>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</si>
  <si>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</si>
  <si>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</si>
  <si>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</si>
  <si>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</si>
  <si>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</si>
  <si>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</si>
  <si>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</si>
  <si>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</si>
  <si>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</si>
  <si>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</si>
  <si>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</si>
  <si>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</si>
  <si>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</si>
  <si>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</si>
  <si>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</si>
  <si>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</si>
  <si>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</si>
  <si>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</si>
  <si>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</si>
  <si>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</si>
  <si>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</si>
  <si>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</si>
  <si>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</si>
  <si>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</si>
  <si>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</si>
  <si>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</si>
  <si>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</si>
  <si>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</si>
  <si>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</si>
  <si>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</si>
  <si>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</si>
  <si>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</si>
  <si>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</si>
  <si>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</si>
  <si>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</si>
  <si>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</si>
  <si>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</si>
  <si>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</si>
  <si>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</si>
  <si>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</si>
  <si>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</si>
  <si>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</si>
  <si>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</si>
  <si>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</si>
  <si>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</si>
  <si>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</si>
  <si>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</si>
  <si>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</si>
  <si>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</si>
  <si>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</si>
  <si>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</si>
  <si>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</si>
  <si>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</si>
  <si>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</si>
  <si>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</si>
  <si>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</si>
  <si>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</si>
  <si>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</si>
  <si>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</si>
  <si>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</si>
  <si>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</si>
  <si>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</si>
  <si>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</si>
  <si>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</si>
  <si>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</si>
  <si>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</si>
  <si>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</si>
  <si>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</si>
  <si>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</si>
  <si>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</si>
  <si>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</si>
  <si>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</si>
  <si>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</si>
  <si>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</si>
  <si>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</si>
  <si>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</si>
  <si>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</si>
  <si>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</si>
  <si>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</si>
  <si>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</si>
  <si>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</si>
  <si>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</si>
  <si>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</si>
  <si>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</si>
  <si>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</si>
  <si>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</si>
  <si>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</si>
  <si>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</si>
  <si>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</si>
  <si>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</si>
  <si>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</si>
  <si>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</si>
  <si>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</si>
  <si>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</si>
  <si>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</si>
  <si>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</si>
  <si>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</si>
  <si>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</si>
  <si>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</si>
  <si>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</si>
  <si>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</si>
  <si>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</si>
  <si>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</si>
  <si>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</si>
  <si>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</si>
  <si>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</si>
  <si>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</si>
  <si>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</si>
  <si>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</si>
  <si>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</si>
  <si>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</si>
  <si>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</si>
  <si>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</si>
  <si>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</si>
  <si>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</si>
  <si>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</si>
  <si>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</si>
  <si>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</si>
  <si>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</si>
  <si>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</si>
  <si>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</si>
  <si>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</si>
  <si>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</si>
  <si>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</si>
  <si>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</si>
  <si>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</si>
  <si>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</si>
  <si>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</si>
  <si>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</si>
  <si>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</si>
  <si>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</si>
  <si>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</si>
  <si>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</si>
  <si>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</si>
  <si>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</si>
  <si>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</si>
  <si>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</si>
  <si>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</si>
  <si>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</si>
  <si>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</si>
  <si>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</si>
  <si>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</si>
  <si>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</si>
  <si>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</si>
  <si>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</si>
  <si>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</si>
  <si>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</si>
  <si>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</si>
  <si>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</si>
  <si>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</si>
  <si>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</si>
  <si>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</si>
  <si>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</si>
  <si>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</si>
  <si>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</si>
  <si>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</si>
  <si>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</si>
  <si>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</si>
  <si>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</si>
  <si>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</si>
  <si>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</si>
  <si>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</si>
  <si>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</si>
  <si>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</si>
  <si>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</si>
  <si>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</si>
  <si>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</si>
  <si>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</si>
  <si>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</si>
  <si>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</si>
  <si>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</si>
  <si>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</si>
  <si>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</si>
  <si>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</si>
  <si>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</si>
  <si>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</si>
  <si>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</si>
  <si>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</si>
  <si>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</si>
  <si>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</si>
  <si>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</si>
  <si>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</si>
  <si>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</si>
  <si>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</si>
  <si>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</si>
  <si>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</si>
  <si>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</si>
  <si>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</si>
  <si>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</si>
  <si>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</si>
  <si>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</si>
  <si>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</si>
  <si>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</si>
  <si>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</si>
  <si>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</si>
  <si>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</si>
  <si>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</si>
  <si>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</si>
  <si>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</si>
  <si>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</si>
  <si>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</si>
  <si>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</si>
  <si>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</si>
  <si>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</si>
  <si>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</si>
  <si>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</si>
  <si>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</si>
  <si>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</si>
  <si>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</si>
  <si>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</si>
  <si>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</si>
  <si>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</si>
  <si>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</si>
  <si>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</si>
  <si>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</si>
  <si>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</si>
  <si>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</si>
  <si>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</si>
  <si>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</si>
  <si>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</si>
  <si>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</si>
  <si>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</si>
  <si>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</si>
  <si>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</si>
  <si>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</si>
  <si>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</si>
  <si>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</si>
  <si>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</si>
  <si>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</si>
  <si>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</si>
  <si>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</si>
  <si>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</si>
  <si>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</si>
  <si>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</si>
  <si>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</si>
  <si>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</si>
  <si>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</si>
  <si>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</si>
  <si>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</si>
  <si>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</si>
  <si>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</si>
  <si>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</si>
  <si>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</si>
  <si>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</si>
  <si>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</si>
  <si>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</si>
  <si>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</si>
  <si>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</si>
  <si>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</si>
  <si>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</si>
  <si>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</si>
  <si>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</si>
  <si>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</si>
  <si>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</si>
  <si>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</si>
  <si>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</si>
  <si>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</si>
  <si>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</si>
  <si>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</si>
  <si>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</si>
  <si>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</si>
  <si>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</si>
  <si>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</si>
  <si>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</si>
  <si>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</si>
  <si>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</si>
  <si>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</si>
  <si>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</si>
  <si>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</si>
  <si>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</si>
  <si>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</si>
  <si>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</si>
  <si>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</si>
  <si>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</si>
  <si>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</si>
  <si>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</si>
  <si>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</si>
  <si>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</si>
  <si>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</si>
  <si>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</si>
  <si>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</si>
  <si>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</si>
  <si>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</si>
  <si>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</si>
  <si>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</si>
  <si>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</si>
  <si>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</si>
  <si>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</si>
  <si>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</si>
  <si>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</si>
  <si>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</si>
  <si>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</si>
  <si>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</si>
  <si>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</si>
  <si>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</si>
  <si>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</si>
  <si>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</si>
  <si>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</si>
  <si>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</si>
  <si>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</si>
  <si>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</si>
  <si>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</si>
  <si>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</si>
  <si>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</si>
  <si>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</si>
  <si>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</si>
  <si>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</si>
  <si>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</si>
  <si>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</si>
  <si>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</si>
  <si>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</si>
  <si>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</si>
  <si>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</si>
  <si>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</si>
  <si>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</si>
  <si>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</si>
  <si>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</si>
  <si>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</si>
  <si>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</si>
  <si>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</si>
  <si>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</si>
  <si>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</si>
  <si>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</si>
  <si>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</si>
  <si>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</si>
  <si>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</si>
  <si>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</si>
  <si>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</si>
  <si>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</si>
  <si>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</si>
  <si>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</si>
  <si>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</si>
  <si>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</si>
  <si>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</si>
  <si>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</si>
  <si>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</si>
  <si>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</si>
  <si>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</si>
  <si>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</si>
  <si>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</si>
  <si>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</si>
  <si>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</si>
  <si>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</si>
  <si>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</si>
  <si>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</si>
  <si>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</si>
  <si>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</si>
  <si>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</si>
  <si>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</si>
  <si>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</si>
  <si>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</si>
  <si>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</si>
  <si>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</si>
  <si>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</si>
  <si>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</si>
  <si>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</si>
  <si>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</si>
  <si>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</si>
  <si>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</si>
  <si>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</si>
  <si>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</si>
  <si>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</si>
  <si>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</si>
  <si>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</si>
  <si>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</si>
  <si>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</si>
  <si>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</si>
  <si>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</si>
  <si>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</si>
  <si>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</si>
  <si>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</si>
  <si>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</si>
  <si>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</si>
  <si>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</si>
  <si>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</si>
  <si>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</si>
  <si>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</si>
  <si>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</si>
  <si>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</si>
  <si>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</si>
  <si>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</si>
  <si>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</si>
  <si>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</si>
  <si>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</si>
  <si>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</si>
  <si>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</si>
  <si>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</si>
  <si>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</si>
  <si>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</si>
  <si>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</si>
  <si>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</si>
  <si>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</si>
  <si>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</si>
  <si>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</si>
  <si>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</si>
  <si>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</si>
  <si>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</si>
  <si>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</si>
  <si>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</si>
  <si>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</si>
  <si>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</si>
  <si>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</si>
  <si>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</si>
  <si>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</si>
  <si>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</si>
  <si>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</si>
  <si>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</si>
  <si>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</si>
  <si>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</si>
  <si>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</si>
  <si>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</si>
  <si>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</si>
  <si>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</si>
  <si>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</si>
  <si>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</si>
  <si>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</si>
  <si>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</si>
  <si>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</si>
  <si>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</si>
  <si>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</si>
  <si>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</si>
  <si>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</si>
  <si>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</si>
  <si>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</si>
  <si>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</si>
  <si>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</si>
  <si>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</si>
  <si>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</si>
  <si>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</si>
  <si>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</si>
  <si>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</si>
  <si>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</si>
  <si>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</si>
  <si>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</si>
  <si>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</si>
  <si>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</si>
  <si>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</si>
  <si>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</si>
  <si>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</si>
  <si>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</si>
  <si>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</si>
  <si>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</si>
  <si>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</si>
  <si>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</si>
  <si>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</si>
  <si>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</si>
  <si>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</si>
  <si>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</si>
  <si>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</si>
  <si>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</si>
  <si>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</si>
  <si>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</si>
  <si>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</si>
  <si>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</si>
  <si>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</si>
  <si>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</si>
  <si>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</si>
  <si>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</si>
  <si>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</si>
  <si>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</si>
  <si>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</si>
  <si>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</si>
  <si>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</si>
  <si>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</si>
  <si>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</si>
  <si>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</si>
  <si>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</si>
  <si>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</si>
  <si>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</si>
  <si>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</si>
  <si>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</si>
  <si>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</si>
  <si>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</si>
  <si>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</si>
  <si>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</si>
  <si>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</si>
  <si>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</si>
  <si>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</si>
  <si>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</si>
  <si>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</si>
  <si>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</si>
  <si>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</si>
  <si>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</si>
  <si>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</si>
  <si>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</si>
  <si>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</si>
  <si>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</si>
  <si>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</si>
  <si>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</si>
  <si>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</si>
  <si>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</si>
  <si>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</si>
  <si>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</si>
  <si>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</si>
  <si>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</si>
  <si>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</si>
  <si>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</si>
  <si>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</si>
  <si>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</si>
  <si>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</si>
  <si>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</si>
  <si>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</si>
  <si>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</si>
  <si>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</si>
  <si>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</si>
  <si>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</si>
  <si>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</si>
  <si>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</si>
  <si>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</si>
  <si>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</si>
  <si>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</si>
  <si>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</si>
  <si>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</si>
  <si>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</si>
  <si>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</si>
  <si>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</si>
  <si>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</si>
  <si>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</si>
  <si>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</si>
  <si>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</si>
  <si>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</si>
  <si>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</si>
  <si>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</si>
  <si>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</si>
  <si>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</si>
  <si>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</si>
  <si>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</si>
  <si>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</si>
  <si>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</si>
  <si>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</si>
  <si>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</si>
  <si>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</si>
  <si>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</si>
  <si>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</si>
  <si>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</si>
  <si>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</si>
  <si>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</si>
  <si>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</si>
  <si>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</si>
  <si>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</si>
  <si>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</si>
  <si>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</si>
  <si>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</si>
  <si>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</si>
  <si>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</si>
  <si>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</si>
  <si>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</si>
  <si>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</si>
  <si>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</si>
  <si>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</si>
  <si>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</si>
  <si>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</si>
  <si>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</si>
  <si>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</si>
  <si>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</si>
  <si>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</si>
  <si>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</si>
  <si>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</si>
  <si>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</si>
  <si>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</si>
  <si>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</si>
  <si>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</si>
  <si>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</si>
  <si>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</si>
  <si>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</si>
  <si>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</si>
  <si>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</si>
  <si>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</si>
  <si>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</si>
  <si>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</si>
  <si>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</si>
  <si>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</si>
  <si>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</si>
  <si>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</si>
  <si>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</si>
  <si>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</si>
  <si>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</si>
  <si>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</si>
  <si>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</si>
  <si>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</si>
  <si>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</si>
  <si>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</si>
  <si>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</si>
  <si>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</si>
  <si>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</si>
  <si>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</si>
  <si>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</si>
  <si>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</si>
  <si>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</si>
  <si>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</si>
  <si>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</si>
  <si>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</si>
  <si>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</si>
  <si>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</si>
  <si>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</si>
  <si>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</si>
  <si>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</si>
  <si>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</si>
  <si>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</si>
  <si>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</si>
  <si>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</si>
  <si>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</si>
  <si>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</si>
  <si>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</si>
  <si>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</si>
  <si>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</si>
  <si>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</si>
  <si>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</si>
  <si>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</si>
  <si>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</si>
  <si>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</si>
  <si>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</si>
  <si>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</si>
  <si>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</si>
  <si>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</si>
  <si>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</si>
  <si>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</si>
  <si>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</si>
  <si>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</si>
  <si>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</si>
  <si>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</si>
  <si>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</si>
  <si>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</si>
  <si>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</si>
  <si>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</si>
  <si>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</si>
  <si>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</si>
  <si>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</si>
  <si>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</si>
  <si>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</si>
  <si>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</si>
  <si>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</si>
  <si>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</si>
  <si>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</si>
  <si>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</si>
  <si>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</si>
  <si>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</si>
  <si>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</si>
  <si>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</si>
  <si>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</si>
  <si>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</si>
  <si>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</si>
  <si>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</si>
  <si>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</si>
  <si>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</si>
  <si>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</si>
  <si>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</si>
  <si>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</si>
  <si>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</si>
  <si>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</si>
  <si>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</si>
  <si>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</si>
  <si>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</si>
  <si>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</si>
  <si>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</si>
  <si>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</si>
  <si>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</si>
  <si>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</si>
  <si>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</si>
  <si>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</si>
  <si>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</si>
  <si>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</si>
  <si>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</si>
  <si>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</si>
  <si>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</si>
  <si>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</si>
  <si>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</si>
  <si>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</si>
  <si>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</si>
  <si>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</si>
  <si>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</si>
  <si>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</si>
  <si>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</si>
  <si>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</si>
  <si>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</si>
  <si>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</si>
  <si>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</si>
  <si>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</si>
  <si>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</si>
  <si>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</si>
  <si>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</si>
  <si>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</si>
  <si>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</si>
  <si>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</si>
  <si>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</si>
  <si>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</si>
  <si>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</si>
  <si>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</si>
  <si>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</si>
  <si>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</si>
  <si>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</si>
  <si>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</si>
  <si>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</si>
  <si>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</si>
  <si>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</si>
  <si>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</si>
  <si>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</si>
  <si>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</si>
  <si>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</si>
  <si>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</si>
  <si>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</si>
  <si>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</si>
  <si>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</si>
  <si>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</si>
  <si>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</si>
  <si>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</si>
  <si>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</si>
  <si>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</si>
  <si>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</si>
  <si>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</si>
  <si>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</si>
  <si>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</si>
  <si>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</si>
  <si>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</si>
  <si>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</si>
  <si>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</si>
  <si>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</si>
  <si>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</si>
  <si>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</si>
  <si>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</si>
  <si>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</si>
  <si>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</si>
  <si>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</si>
  <si>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</si>
  <si>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</si>
  <si>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</si>
  <si>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</si>
  <si>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</si>
  <si>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</si>
  <si>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</si>
  <si>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</si>
  <si>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</si>
  <si>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</si>
  <si>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</si>
  <si>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</si>
  <si>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</si>
  <si>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</si>
  <si>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</si>
  <si>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</si>
  <si>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</si>
  <si>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</si>
  <si>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</si>
  <si>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</si>
  <si>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</si>
  <si>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</si>
  <si>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</si>
  <si>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</si>
  <si>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</si>
  <si>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</si>
  <si>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</si>
  <si>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</si>
  <si>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</si>
  <si>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</si>
  <si>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</si>
  <si>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</si>
  <si>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</si>
  <si>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</si>
  <si>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</si>
  <si>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</si>
  <si>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</si>
  <si>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</si>
  <si>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</si>
  <si>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</si>
  <si>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</si>
  <si>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</si>
  <si>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</si>
  <si>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</si>
  <si>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</si>
  <si>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</si>
  <si>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</si>
  <si>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</si>
  <si>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</si>
  <si>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</si>
  <si>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</si>
  <si>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</si>
  <si>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</si>
  <si>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</si>
  <si>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</si>
  <si>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</si>
  <si>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</si>
  <si>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</si>
  <si>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</si>
  <si>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</si>
  <si>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</si>
  <si>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</si>
  <si>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</si>
  <si>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</si>
  <si>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</si>
  <si>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</si>
  <si>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</si>
  <si>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</si>
  <si>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</si>
  <si>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</si>
  <si>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</si>
  <si>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</si>
  <si>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</si>
  <si>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</si>
  <si>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</si>
  <si>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</si>
  <si>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</si>
  <si>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</si>
  <si>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</si>
  <si>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</si>
  <si>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</si>
  <si>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</si>
  <si>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</si>
  <si>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</si>
  <si>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</si>
  <si>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</si>
  <si>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</si>
  <si>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</si>
  <si>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</si>
  <si>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</si>
  <si>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</si>
  <si>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</si>
  <si>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</si>
  <si>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</si>
  <si>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</si>
  <si>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</si>
  <si>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</si>
  <si>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</si>
  <si>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</si>
  <si>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</si>
  <si>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</si>
  <si>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</si>
  <si>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</si>
  <si>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</si>
  <si>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</si>
  <si>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</si>
  <si>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</si>
  <si>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</si>
  <si>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</si>
  <si>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</si>
  <si>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</si>
  <si>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</si>
  <si>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</si>
  <si>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</si>
  <si>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</si>
  <si>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</si>
  <si>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</si>
  <si>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</si>
  <si>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</si>
  <si>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</si>
  <si>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</si>
  <si>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</si>
  <si>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</si>
  <si>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</si>
  <si>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</si>
  <si>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</si>
  <si>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</si>
  <si>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</si>
  <si>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</si>
  <si>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</si>
  <si>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</si>
  <si>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</si>
  <si>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</si>
  <si>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</si>
  <si>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</si>
  <si>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</si>
  <si>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</si>
  <si>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</si>
  <si>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</si>
  <si>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</si>
  <si>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</si>
  <si>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</si>
  <si>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</si>
  <si>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</si>
  <si>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</si>
  <si>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</si>
  <si>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</si>
  <si>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</si>
  <si>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</si>
  <si>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</si>
  <si>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</si>
  <si>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</si>
  <si>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</si>
  <si>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</si>
  <si>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</si>
  <si>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</si>
  <si>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</si>
  <si>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</si>
  <si>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</si>
  <si>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</si>
  <si>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</si>
  <si>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</si>
  <si>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</si>
  <si>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</si>
  <si>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</si>
  <si>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</si>
  <si>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</si>
  <si>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</si>
  <si>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</si>
  <si>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</si>
  <si>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</si>
  <si>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</si>
  <si>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</si>
  <si>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</si>
  <si>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</si>
  <si>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</si>
  <si>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</si>
  <si>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</si>
  <si>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</si>
  <si>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</si>
  <si>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</si>
  <si>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</si>
  <si>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</si>
  <si>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</si>
  <si>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</si>
  <si>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</si>
  <si>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</si>
  <si>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</si>
  <si>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</si>
  <si>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</si>
  <si>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</si>
  <si>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</si>
  <si>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</si>
  <si>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</si>
  <si>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</si>
  <si>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</si>
  <si>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</si>
  <si>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</si>
  <si>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</si>
  <si>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</si>
  <si>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</si>
  <si>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</si>
  <si>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</si>
  <si>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</si>
  <si>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</si>
  <si>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</si>
  <si>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</si>
  <si>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</si>
  <si>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</si>
  <si>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</si>
  <si>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</si>
  <si>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</si>
  <si>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</si>
  <si>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</si>
  <si>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</si>
  <si>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</si>
  <si>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</si>
  <si>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</si>
  <si>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</si>
  <si>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</si>
  <si>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</si>
  <si>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</si>
  <si>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</si>
  <si>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</si>
  <si>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</si>
  <si>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</si>
  <si>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</si>
  <si>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</si>
  <si>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</si>
  <si>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</si>
  <si>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</si>
  <si>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</si>
  <si>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</si>
  <si>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</si>
  <si>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</si>
  <si>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</si>
  <si>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</si>
  <si>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</si>
  <si>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</si>
  <si>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</si>
  <si>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</si>
  <si>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</si>
  <si>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</si>
  <si>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</si>
  <si>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</si>
  <si>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</si>
  <si>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</si>
  <si>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</si>
  <si>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</si>
  <si>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</si>
  <si>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</si>
  <si>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</si>
  <si>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</si>
  <si>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</si>
  <si>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</si>
  <si>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</si>
  <si>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</si>
  <si>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</si>
  <si>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</si>
  <si>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</si>
  <si>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</si>
  <si>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</si>
  <si>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</si>
  <si>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</si>
  <si>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</si>
  <si>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</si>
  <si>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</si>
  <si>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</si>
  <si>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</si>
  <si>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</si>
  <si>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</si>
  <si>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</si>
  <si>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</si>
  <si>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</si>
  <si>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</si>
  <si>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</si>
  <si>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</si>
  <si>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</si>
  <si>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</si>
  <si>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</si>
  <si>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</si>
  <si>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</si>
  <si>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</si>
  <si>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</si>
  <si>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</si>
  <si>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</si>
  <si>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</si>
  <si>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</si>
  <si>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</si>
  <si>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</si>
  <si>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</si>
  <si>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</si>
  <si>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</si>
  <si>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</si>
  <si>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</si>
  <si>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</si>
  <si>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</si>
  <si>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</si>
  <si>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</si>
  <si>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</si>
  <si>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</si>
  <si>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</si>
  <si>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</si>
  <si>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</si>
  <si>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</si>
  <si>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</si>
  <si>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</si>
  <si>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</si>
  <si>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</si>
  <si>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</si>
  <si>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</si>
  <si>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</si>
  <si>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</si>
  <si>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</si>
  <si>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</si>
  <si>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</si>
  <si>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</si>
  <si>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</si>
  <si>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</si>
  <si>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</si>
  <si>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</si>
  <si>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</si>
  <si>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</si>
  <si>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</si>
  <si>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</si>
  <si>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</si>
  <si>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</si>
  <si>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</si>
  <si>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</si>
  <si>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</si>
  <si>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</si>
  <si>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</si>
  <si>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</si>
  <si>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</si>
  <si>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</si>
  <si>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</si>
  <si>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</si>
  <si>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</si>
  <si>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</si>
  <si>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</si>
  <si>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</si>
  <si>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</si>
  <si>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</si>
  <si>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</si>
  <si>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</si>
  <si>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</si>
  <si>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</si>
  <si>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</si>
  <si>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</si>
  <si>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</si>
  <si>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</si>
  <si>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</si>
  <si>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</si>
  <si>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</si>
  <si>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</si>
  <si>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</si>
  <si>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</si>
  <si>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</si>
  <si>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</si>
  <si>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</si>
  <si>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</si>
  <si>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</si>
  <si>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</si>
  <si>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</si>
  <si>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</si>
  <si>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</si>
  <si>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</si>
  <si>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</si>
  <si>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</si>
  <si>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</si>
  <si>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</si>
  <si>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</si>
  <si>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</si>
  <si>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</si>
  <si>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</si>
  <si>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</si>
  <si>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</si>
  <si>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</si>
  <si>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</si>
  <si>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</si>
  <si>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</si>
  <si>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</si>
  <si>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</si>
  <si>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</si>
  <si>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</si>
  <si>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</si>
  <si>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</si>
  <si>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</si>
  <si>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</si>
  <si>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</si>
  <si>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</si>
  <si>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</si>
  <si>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</si>
  <si>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</si>
  <si>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</si>
  <si>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</si>
  <si>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</si>
  <si>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</si>
  <si>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</si>
  <si>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</si>
  <si>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</si>
  <si>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</si>
  <si>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</si>
  <si>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</si>
  <si>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</si>
  <si>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</si>
  <si>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</si>
  <si>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</si>
  <si>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</si>
  <si>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</si>
  <si>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</si>
  <si>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</si>
  <si>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</si>
  <si>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</si>
  <si>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</si>
  <si>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</si>
  <si>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</si>
  <si>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</si>
  <si>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</si>
  <si>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</si>
  <si>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</si>
  <si>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</si>
  <si>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</si>
  <si>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</si>
  <si>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</si>
  <si>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</si>
  <si>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</si>
  <si>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</si>
  <si>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</si>
  <si>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</si>
  <si>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</si>
  <si>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</si>
  <si>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</si>
  <si>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</si>
  <si>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</si>
  <si>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</si>
  <si>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</si>
  <si>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</si>
  <si>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</si>
  <si>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</si>
  <si>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</si>
  <si>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</si>
  <si>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</si>
  <si>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</si>
  <si>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</si>
  <si>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</si>
  <si>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</si>
  <si>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</si>
  <si>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</si>
  <si>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</si>
  <si>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</si>
  <si>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</si>
  <si>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</si>
  <si>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</si>
  <si>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</si>
  <si>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</si>
  <si>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</si>
  <si>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</si>
  <si>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</si>
  <si>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</si>
  <si>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</si>
  <si>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</si>
  <si>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</si>
  <si>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</si>
  <si>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</si>
  <si>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</si>
  <si>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</si>
  <si>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</si>
  <si>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</si>
  <si>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</si>
  <si>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</si>
  <si>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</si>
  <si>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</si>
  <si>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</si>
  <si>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</si>
  <si>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</si>
  <si>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</si>
  <si>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</si>
  <si>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</si>
  <si>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</si>
  <si>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</si>
  <si>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</si>
  <si>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</si>
  <si>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</si>
  <si>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</si>
  <si>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</si>
  <si>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</si>
  <si>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</si>
  <si>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</si>
  <si>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</si>
  <si>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</si>
  <si>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</si>
  <si>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</si>
  <si>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</si>
  <si>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</si>
  <si>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</si>
  <si>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</si>
  <si>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</si>
  <si>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</si>
  <si>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</si>
  <si>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</si>
  <si>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</si>
  <si>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</si>
  <si>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</si>
  <si>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</si>
  <si>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</si>
  <si>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</si>
  <si>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</si>
  <si>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</si>
  <si>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</si>
  <si>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</si>
  <si>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</si>
  <si>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</si>
  <si>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</si>
  <si>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</si>
  <si>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</si>
  <si>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</si>
  <si>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</si>
  <si>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</si>
  <si>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</si>
  <si>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</si>
  <si>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</si>
  <si>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</si>
  <si>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</si>
  <si>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</si>
  <si>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</si>
  <si>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</si>
  <si>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</si>
  <si>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</si>
  <si>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</si>
  <si>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</si>
  <si>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</si>
  <si>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</si>
  <si>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</si>
  <si>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</si>
  <si>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</si>
  <si>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</si>
  <si>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</si>
  <si>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</si>
  <si>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</si>
  <si>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</si>
  <si>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</si>
  <si>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</si>
  <si>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</si>
  <si>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</si>
  <si>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</si>
  <si>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</si>
  <si>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</si>
  <si>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</si>
  <si>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</si>
  <si>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</si>
  <si>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</si>
  <si>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</si>
  <si>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</si>
  <si>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</si>
  <si>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</si>
  <si>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</si>
  <si>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</si>
  <si>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</si>
  <si>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</si>
  <si>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</si>
  <si>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</si>
  <si>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</si>
  <si>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</si>
  <si>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</si>
  <si>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</si>
  <si>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</si>
  <si>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</si>
  <si>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</si>
  <si>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</si>
  <si>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</si>
  <si>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</si>
  <si>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</si>
  <si>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</si>
  <si>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</si>
  <si>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</si>
  <si>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</si>
  <si>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</si>
  <si>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</si>
  <si>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</si>
  <si>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</si>
  <si>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</si>
  <si>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</si>
  <si>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</si>
  <si>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</si>
  <si>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</si>
  <si>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</si>
  <si>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</si>
  <si>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</si>
  <si>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</si>
  <si>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</si>
  <si>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</si>
  <si>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</si>
  <si>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</si>
  <si>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</si>
  <si>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</si>
  <si>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</si>
  <si>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</si>
  <si>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</si>
  <si>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</si>
  <si>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</si>
  <si>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</si>
  <si>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</si>
  <si>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</si>
  <si>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</si>
  <si>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</si>
  <si>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</si>
  <si>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</si>
  <si>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</si>
  <si>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</si>
  <si>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</si>
  <si>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</si>
  <si>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</si>
  <si>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</si>
  <si>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</si>
  <si>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</si>
  <si>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</si>
  <si>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</si>
  <si>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</si>
  <si>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</si>
  <si>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</si>
  <si>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</si>
  <si>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</si>
  <si>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</si>
  <si>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</si>
  <si>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</si>
  <si>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</si>
  <si>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</si>
  <si>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</si>
  <si>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</si>
  <si>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</si>
  <si>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</si>
  <si>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</si>
  <si>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</si>
  <si>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</si>
  <si>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</si>
  <si>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</si>
  <si>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</si>
  <si>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</si>
  <si>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</si>
  <si>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</si>
  <si>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</si>
  <si>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</si>
  <si>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</si>
  <si>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</si>
  <si>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</si>
  <si>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</si>
  <si>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</si>
  <si>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</si>
  <si>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</si>
  <si>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</si>
  <si>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</si>
  <si>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</si>
  <si>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</si>
  <si>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</si>
  <si>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</si>
  <si>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</si>
  <si>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</si>
  <si>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</si>
  <si>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</si>
  <si>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</si>
  <si>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</si>
  <si>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</si>
  <si>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</si>
  <si>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</si>
  <si>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</si>
  <si>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</si>
  <si>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</si>
  <si>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</si>
  <si>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</si>
  <si>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</si>
  <si>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</si>
  <si>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</si>
  <si>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</si>
  <si>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</si>
  <si>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</si>
  <si>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</si>
  <si>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</si>
  <si>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</si>
  <si>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</si>
  <si>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</si>
  <si>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</si>
  <si>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</si>
  <si>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</si>
  <si>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</si>
  <si>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</si>
  <si>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</si>
  <si>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</si>
  <si>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</si>
  <si>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</si>
  <si>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</si>
  <si>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</si>
  <si>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</si>
  <si>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</si>
  <si>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</si>
  <si>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</si>
  <si>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</si>
  <si>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</si>
  <si>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</si>
  <si>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</si>
  <si>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</si>
  <si>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</si>
  <si>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</si>
  <si>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</si>
  <si>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</si>
  <si>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</si>
  <si>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</si>
  <si>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</si>
  <si>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</si>
  <si>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</si>
  <si>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</si>
  <si>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</si>
  <si>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</si>
  <si>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</si>
  <si>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</si>
  <si>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</si>
  <si>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</si>
  <si>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</si>
  <si>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</si>
  <si>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</si>
  <si>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</si>
  <si>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</si>
  <si>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</si>
  <si>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</si>
  <si>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</si>
  <si>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</si>
  <si>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</si>
  <si>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</si>
  <si>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</si>
  <si>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</si>
  <si>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</si>
  <si>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</si>
  <si>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</si>
  <si>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</si>
  <si>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</si>
  <si>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</si>
  <si>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</si>
  <si>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</si>
  <si>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</si>
  <si>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</si>
  <si>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</si>
  <si>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</si>
  <si>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</si>
  <si>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</si>
  <si>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</si>
  <si>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</si>
  <si>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</si>
  <si>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</si>
  <si>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</si>
  <si>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</si>
  <si>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</si>
  <si>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</si>
  <si>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</si>
  <si>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</si>
  <si>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</si>
  <si>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</si>
  <si>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</si>
  <si>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</si>
  <si>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</si>
  <si>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</si>
  <si>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</si>
  <si>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</si>
  <si>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</si>
  <si>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</si>
  <si>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</si>
  <si>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</si>
  <si>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</si>
  <si>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</si>
  <si>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</si>
  <si>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</si>
  <si>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</si>
  <si>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</si>
  <si>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</si>
  <si>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</si>
  <si>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</si>
  <si>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</si>
  <si>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</si>
  <si>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</si>
  <si>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</si>
  <si>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</si>
  <si>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</si>
  <si>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</si>
  <si>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</si>
  <si>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</si>
  <si>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</si>
  <si>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</si>
  <si>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</si>
  <si>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</si>
  <si>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</si>
  <si>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</si>
  <si>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</si>
  <si>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</si>
  <si>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</si>
  <si>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</si>
  <si>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</si>
  <si>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</si>
  <si>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</si>
  <si>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</si>
  <si>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</si>
  <si>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</si>
  <si>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</si>
  <si>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</si>
  <si>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</si>
  <si>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</si>
  <si>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</si>
  <si>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</si>
  <si>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</si>
  <si>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</si>
  <si>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</si>
  <si>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</si>
  <si>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</si>
  <si>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</si>
  <si>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</si>
  <si>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</si>
  <si>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</si>
  <si>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</si>
  <si>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</si>
  <si>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</si>
  <si>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</si>
  <si>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</si>
  <si>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</si>
  <si>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</si>
  <si>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</si>
  <si>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</si>
  <si>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</si>
  <si>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</si>
  <si>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</si>
  <si>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</si>
  <si>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</si>
  <si>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</si>
  <si>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</si>
  <si>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</si>
  <si>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</si>
  <si>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</si>
  <si>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</si>
  <si>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</si>
  <si>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</si>
  <si>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</si>
  <si>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</si>
  <si>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</si>
  <si>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</si>
  <si>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</si>
  <si>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</si>
  <si>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</si>
  <si>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</si>
  <si>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</si>
  <si>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</si>
  <si>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</si>
  <si>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</si>
  <si>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</si>
  <si>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</si>
  <si>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</si>
  <si>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</si>
  <si>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</si>
  <si>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</si>
  <si>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</si>
  <si>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</si>
  <si>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</si>
  <si>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</si>
  <si>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</si>
  <si>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</si>
  <si>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</si>
  <si>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</si>
  <si>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</si>
  <si>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</si>
  <si>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</si>
  <si>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</si>
  <si>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</si>
  <si>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</si>
  <si>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</si>
  <si>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</si>
  <si>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</si>
  <si>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</si>
  <si>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</si>
  <si>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</si>
  <si>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</si>
  <si>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</si>
  <si>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</si>
  <si>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</si>
  <si>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</si>
  <si>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</si>
  <si>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</si>
  <si>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</si>
  <si>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</si>
  <si>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</si>
  <si>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</si>
  <si>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</si>
  <si>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</si>
  <si>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</si>
  <si>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</si>
  <si>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</si>
  <si>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</si>
  <si>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</si>
  <si>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</si>
  <si>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</si>
  <si>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</si>
  <si>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</si>
  <si>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</si>
  <si>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</si>
  <si>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</si>
  <si>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</si>
  <si>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</si>
  <si>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</si>
  <si>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</si>
  <si>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</si>
  <si>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</si>
  <si>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</si>
  <si>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</si>
  <si>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</si>
  <si>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</si>
  <si>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</si>
  <si>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</si>
  <si>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</si>
  <si>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</si>
  <si>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</si>
  <si>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</si>
  <si>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</si>
  <si>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</si>
  <si>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</si>
  <si>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</si>
  <si>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</si>
  <si>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</si>
  <si>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</si>
  <si>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</si>
  <si>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</si>
  <si>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</si>
  <si>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</si>
  <si>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</si>
  <si>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</si>
  <si>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</si>
  <si>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</si>
  <si>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</si>
  <si>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</si>
  <si>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</si>
  <si>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</si>
  <si>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</si>
  <si>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</si>
  <si>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</si>
  <si>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</si>
  <si>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</si>
  <si>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</si>
  <si>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</si>
  <si>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</si>
  <si>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</si>
  <si>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</si>
  <si>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</si>
  <si>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</si>
  <si>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</si>
  <si>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</si>
  <si>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</si>
  <si>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</si>
  <si>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</si>
  <si>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</si>
  <si>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</si>
  <si>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</si>
  <si>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</si>
  <si>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</si>
  <si>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</si>
  <si>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</si>
  <si>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</si>
  <si>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</si>
  <si>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</si>
  <si>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</si>
  <si>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</si>
  <si>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</si>
  <si>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</si>
  <si>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</si>
  <si>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</si>
  <si>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</si>
  <si>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</si>
  <si>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</si>
  <si>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</si>
  <si>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</si>
  <si>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</si>
  <si>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</si>
  <si>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</si>
  <si>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</si>
  <si>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</si>
  <si>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</si>
  <si>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</si>
  <si>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</si>
  <si>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</si>
  <si>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</si>
  <si>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</si>
  <si>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</si>
  <si>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</si>
  <si>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</si>
  <si>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</si>
  <si>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</si>
  <si>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</si>
  <si>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</si>
  <si>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</si>
  <si>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</si>
  <si>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</si>
  <si>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</si>
  <si>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</si>
  <si>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</si>
  <si>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</si>
  <si>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</si>
  <si>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</si>
  <si>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</si>
  <si>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</si>
  <si>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</si>
  <si>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</si>
  <si>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</si>
  <si>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</si>
  <si>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</si>
  <si>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</si>
  <si>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</si>
  <si>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</si>
  <si>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</si>
  <si>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</si>
  <si>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</si>
  <si>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</si>
  <si>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</si>
  <si>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</si>
  <si>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</si>
  <si>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</si>
  <si>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</si>
  <si>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</si>
  <si>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</si>
  <si>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</si>
  <si>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</si>
  <si>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</si>
  <si>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</si>
  <si>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</si>
  <si>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</si>
  <si>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</si>
  <si>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</si>
  <si>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</si>
  <si>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</si>
  <si>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</si>
  <si>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</si>
  <si>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</si>
  <si>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</si>
  <si>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</si>
  <si>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</si>
  <si>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</si>
  <si>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</si>
  <si>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</si>
  <si>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</si>
  <si>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</si>
  <si>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</si>
  <si>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</si>
  <si>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</si>
  <si>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</si>
  <si>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</si>
  <si>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</si>
  <si>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</si>
  <si>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</si>
  <si>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</si>
  <si>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</si>
  <si>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</si>
  <si>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</si>
  <si>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</si>
  <si>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</si>
  <si>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</si>
  <si>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</si>
  <si>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</si>
  <si>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</si>
  <si>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</si>
  <si>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</si>
  <si>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</si>
  <si>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</si>
  <si>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</si>
  <si>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</si>
  <si>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</si>
  <si>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</si>
  <si>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</si>
  <si>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</si>
  <si>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</si>
  <si>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</si>
  <si>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</si>
  <si>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</si>
  <si>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</si>
  <si>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</si>
  <si>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</si>
  <si>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</si>
  <si>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</si>
  <si>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</si>
  <si>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</si>
  <si>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</si>
  <si>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</si>
  <si>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</si>
  <si>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</si>
  <si>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</si>
  <si>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</si>
  <si>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</si>
  <si>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</si>
  <si>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</si>
  <si>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</si>
  <si>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</si>
  <si>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</si>
  <si>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</si>
  <si>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</si>
  <si>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</si>
  <si>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</si>
  <si>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</si>
  <si>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</si>
  <si>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</si>
  <si>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</si>
  <si>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</si>
  <si>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</si>
  <si>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</si>
  <si>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</si>
  <si>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</si>
  <si>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</si>
  <si>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</si>
  <si>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</si>
  <si>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</si>
  <si>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</si>
  <si>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</si>
  <si>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</si>
  <si>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</si>
  <si>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</si>
  <si>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</si>
  <si>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</si>
  <si>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</si>
  <si>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</si>
  <si>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</si>
  <si>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</si>
  <si>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</si>
  <si>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</si>
  <si>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</si>
  <si>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</si>
  <si>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</si>
  <si>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</si>
  <si>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</si>
  <si>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</si>
  <si>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</si>
  <si>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</si>
  <si>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</si>
  <si>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</si>
  <si>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</si>
  <si>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</si>
  <si>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</si>
  <si>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</si>
  <si>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</si>
  <si>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</si>
  <si>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</si>
  <si>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</si>
  <si>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</si>
  <si>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</si>
  <si>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</si>
  <si>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</si>
  <si>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</si>
  <si>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</si>
  <si>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</si>
  <si>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</si>
  <si>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</si>
  <si>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</si>
  <si>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</si>
  <si>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</si>
  <si>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</si>
  <si>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</si>
  <si>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</si>
  <si>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</si>
  <si>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</si>
  <si>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</si>
  <si>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</si>
  <si>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</si>
  <si>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</si>
  <si>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</si>
  <si>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</si>
  <si>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</si>
  <si>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</si>
  <si>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</si>
  <si>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</si>
  <si>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</si>
  <si>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</si>
  <si>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</si>
  <si>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</si>
  <si>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</si>
  <si>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</si>
  <si>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</si>
  <si>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</si>
  <si>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</si>
  <si>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</si>
  <si>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</si>
  <si>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</si>
  <si>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</si>
  <si>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</si>
  <si>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</si>
  <si>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</si>
  <si>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</si>
  <si>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</si>
  <si>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</si>
  <si>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</si>
  <si>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</si>
  <si>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</si>
  <si>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</si>
  <si>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</si>
  <si>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</si>
  <si>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</si>
  <si>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</si>
  <si>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</si>
  <si>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</si>
  <si>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</si>
  <si>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</si>
  <si>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</si>
  <si>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</si>
  <si>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</si>
  <si>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</si>
  <si>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</si>
  <si>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</si>
  <si>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</si>
  <si>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</si>
  <si>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</si>
  <si>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</si>
  <si>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</si>
  <si>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</si>
  <si>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</si>
  <si>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</si>
  <si>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</si>
  <si>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</si>
  <si>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</si>
  <si>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</si>
  <si>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</si>
  <si>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</si>
  <si>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</si>
  <si>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</si>
  <si>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</si>
  <si>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</si>
  <si>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</si>
  <si>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</si>
  <si>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</si>
  <si>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</si>
  <si>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</si>
  <si>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</si>
  <si>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</si>
  <si>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</si>
  <si>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</si>
  <si>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</si>
  <si>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</si>
  <si>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</si>
  <si>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</si>
  <si>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</si>
  <si>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</si>
  <si>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</si>
  <si>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</si>
  <si>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</si>
  <si>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</si>
  <si>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</si>
  <si>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</si>
  <si>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</si>
  <si>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</si>
  <si>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</si>
  <si>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</si>
  <si>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</si>
  <si>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</si>
  <si>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</si>
  <si>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</si>
  <si>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</si>
  <si>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</si>
  <si>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</si>
  <si>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</si>
  <si>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</si>
  <si>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</si>
  <si>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</si>
  <si>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</si>
  <si>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</si>
  <si>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</si>
  <si>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</si>
  <si>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</si>
  <si>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</si>
  <si>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</si>
  <si>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</si>
  <si>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</si>
  <si>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</si>
  <si>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</si>
  <si>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</si>
  <si>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</si>
  <si>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</si>
  <si>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</si>
  <si>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</si>
  <si>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</si>
  <si>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</si>
  <si>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</si>
  <si>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</si>
  <si>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</si>
  <si>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</si>
  <si>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</si>
  <si>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</si>
  <si>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</si>
  <si>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</si>
  <si>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</si>
  <si>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</si>
  <si>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</si>
  <si>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</si>
  <si>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</si>
  <si>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</si>
  <si>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</si>
  <si>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</si>
  <si>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</si>
  <si>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</si>
  <si>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</si>
  <si>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</si>
  <si>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</si>
  <si>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</si>
  <si>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</si>
  <si>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</si>
  <si>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</si>
  <si>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</si>
  <si>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</si>
  <si>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</si>
  <si>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</si>
  <si>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</si>
  <si>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</si>
  <si>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</si>
  <si>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</si>
  <si>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</si>
  <si>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</si>
  <si>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</si>
  <si>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</si>
  <si>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</si>
  <si>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</si>
  <si>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</si>
  <si>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</si>
  <si>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</si>
  <si>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</si>
  <si>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</si>
  <si>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</si>
  <si>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</si>
  <si>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</si>
  <si>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</si>
  <si>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</si>
  <si>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</si>
  <si>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</si>
  <si>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</si>
  <si>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</si>
  <si>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</si>
  <si>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</si>
  <si>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</si>
  <si>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</si>
  <si>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</si>
  <si>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</si>
  <si>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</si>
  <si>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</si>
  <si>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</si>
  <si>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</si>
  <si>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</si>
  <si>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</si>
  <si>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</si>
  <si>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</si>
  <si>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</si>
  <si>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</si>
  <si>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</si>
  <si>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</si>
  <si>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</si>
  <si>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</si>
  <si>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</si>
  <si>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</si>
  <si>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</si>
  <si>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</si>
  <si>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</si>
  <si>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</si>
  <si>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</si>
  <si>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</si>
  <si>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</si>
  <si>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</si>
  <si>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</si>
  <si>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</si>
  <si>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</si>
  <si>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</si>
  <si>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</si>
  <si>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</si>
  <si>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</si>
  <si>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</si>
  <si>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</si>
  <si>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</si>
  <si>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</si>
  <si>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</si>
  <si>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</si>
  <si>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</si>
  <si>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</si>
  <si>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</si>
  <si>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</si>
  <si>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</si>
  <si>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</si>
  <si>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</si>
  <si>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</si>
  <si>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</si>
  <si>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</si>
  <si>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</si>
  <si>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</si>
  <si>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</si>
  <si>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</si>
  <si>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</si>
  <si>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</si>
  <si>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</si>
  <si>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</si>
  <si>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</si>
  <si>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</si>
  <si>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</si>
  <si>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</si>
  <si>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</si>
  <si>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</si>
  <si>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</si>
  <si>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</si>
  <si>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</si>
  <si>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</si>
  <si>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</si>
  <si>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</si>
  <si>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</si>
  <si>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</si>
  <si>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</si>
  <si>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</si>
  <si>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</si>
  <si>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</si>
  <si>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</si>
  <si>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</si>
  <si>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</si>
  <si>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</si>
  <si>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</si>
  <si>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</si>
  <si>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</si>
  <si>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</si>
  <si>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</si>
  <si>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</si>
  <si>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</si>
  <si>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</si>
  <si>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</si>
  <si>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</si>
  <si>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</si>
  <si>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</si>
  <si>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</si>
  <si>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</si>
  <si>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</si>
  <si>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</si>
  <si>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</si>
  <si>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</si>
  <si>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</si>
  <si>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</si>
  <si>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</si>
  <si>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</si>
  <si>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</si>
  <si>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</si>
  <si>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</si>
  <si>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</si>
  <si>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</si>
  <si>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</si>
  <si>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</si>
  <si>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</si>
  <si>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</si>
  <si>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</si>
  <si>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</si>
  <si>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</si>
  <si>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</si>
  <si>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</si>
  <si>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</si>
  <si>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</si>
  <si>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</si>
  <si>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</si>
  <si>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</si>
  <si>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</si>
  <si>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</si>
  <si>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</si>
  <si>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</si>
  <si>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</si>
  <si>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</si>
  <si>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</si>
  <si>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</si>
  <si>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</si>
  <si>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</si>
  <si>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</si>
  <si>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</si>
  <si>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</si>
  <si>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</si>
  <si>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</si>
  <si>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</si>
  <si>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</si>
  <si>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</si>
  <si>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</si>
  <si>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</si>
  <si>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</si>
  <si>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</si>
  <si>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</si>
  <si>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</si>
  <si>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</si>
  <si>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</si>
  <si>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</si>
  <si>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</si>
  <si>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</si>
  <si>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</si>
  <si>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</si>
  <si>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</si>
  <si>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</si>
  <si>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</si>
  <si>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</si>
  <si>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</si>
  <si>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</si>
  <si>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</si>
  <si>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</si>
  <si>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</si>
  <si>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</si>
  <si>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</si>
  <si>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</si>
  <si>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</si>
  <si>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</si>
  <si>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</si>
  <si>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</si>
  <si>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</si>
  <si>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</si>
  <si>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</si>
  <si>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</si>
  <si>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</si>
  <si>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</si>
  <si>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</si>
  <si>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</si>
  <si>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</si>
  <si>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</si>
  <si>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</si>
  <si>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</si>
  <si>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</si>
  <si>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</si>
  <si>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</si>
  <si>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</si>
  <si>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</si>
  <si>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</si>
  <si>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</si>
  <si>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</si>
  <si>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</si>
  <si>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</si>
  <si>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</si>
  <si>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</si>
  <si>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</si>
  <si>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</si>
  <si>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</si>
  <si>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</si>
  <si>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</si>
  <si>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</si>
  <si>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</si>
  <si>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</si>
  <si>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</si>
  <si>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</si>
  <si>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</si>
  <si>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</si>
  <si>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</si>
  <si>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</si>
  <si>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</si>
  <si>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</si>
  <si>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</si>
  <si>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</si>
  <si>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</si>
  <si>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</si>
  <si>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</si>
  <si>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</si>
  <si>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</si>
  <si>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</si>
  <si>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</si>
  <si>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</si>
  <si>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</si>
  <si>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</si>
  <si>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</si>
  <si>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</si>
  <si>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</si>
  <si>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</si>
  <si>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</si>
  <si>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</si>
  <si>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</si>
  <si>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</si>
  <si>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</si>
  <si>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</si>
  <si>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</si>
  <si>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</si>
  <si>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</si>
  <si>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</si>
  <si>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</si>
  <si>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</si>
  <si>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</si>
  <si>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</si>
  <si>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</si>
  <si>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</si>
  <si>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</si>
  <si>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</si>
  <si>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</si>
  <si>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</si>
  <si>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</si>
  <si>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</si>
  <si>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</si>
  <si>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</si>
  <si>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</si>
  <si>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</si>
  <si>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</si>
  <si>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</si>
  <si>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</si>
  <si>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</si>
  <si>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</si>
  <si>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</si>
  <si>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</si>
  <si>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</si>
  <si>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</si>
  <si>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</si>
  <si>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</si>
  <si>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</si>
  <si>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</si>
  <si>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</si>
  <si>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</si>
  <si>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</si>
  <si>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</si>
  <si>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</si>
  <si>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</si>
  <si>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</si>
  <si>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</si>
  <si>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</si>
  <si>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</si>
  <si>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</si>
  <si>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</si>
  <si>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</si>
  <si>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</si>
  <si>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</si>
  <si>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</si>
  <si>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</si>
  <si>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</si>
  <si>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</si>
  <si>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</si>
  <si>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</si>
  <si>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</si>
  <si>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</si>
  <si>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</si>
  <si>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</si>
  <si>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</si>
  <si>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</si>
  <si>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</si>
  <si>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</si>
  <si>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</si>
  <si>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</si>
  <si>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</si>
  <si>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</si>
  <si>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</si>
  <si>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</si>
  <si>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</si>
  <si>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</si>
  <si>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</si>
  <si>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</si>
  <si>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</si>
  <si>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</si>
  <si>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</si>
  <si>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</si>
  <si>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</si>
  <si>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</si>
  <si>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</si>
  <si>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</si>
  <si>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</si>
  <si>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</si>
  <si>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</si>
  <si>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</si>
  <si>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</si>
  <si>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</si>
  <si>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</si>
  <si>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</si>
  <si>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</si>
  <si>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</si>
  <si>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</si>
  <si>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</si>
  <si>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</si>
  <si>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</si>
  <si>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</si>
  <si>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</si>
  <si>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</si>
  <si>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</si>
  <si>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</si>
  <si>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</si>
  <si>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</si>
  <si>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</si>
  <si>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</si>
  <si>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</si>
  <si>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</si>
  <si>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</si>
  <si>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</si>
  <si>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</si>
  <si>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</si>
  <si>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</si>
  <si>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</si>
  <si>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</si>
  <si>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</si>
  <si>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</si>
  <si>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</si>
  <si>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</si>
  <si>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</si>
  <si>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</si>
  <si>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</si>
  <si>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</si>
  <si>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</si>
  <si>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</si>
  <si>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</si>
  <si>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</si>
  <si>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</si>
  <si>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</si>
  <si>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</si>
  <si>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</si>
  <si>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</si>
  <si>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</si>
  <si>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</si>
  <si>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</si>
  <si>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</si>
  <si>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</si>
  <si>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</si>
  <si>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</si>
  <si>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</si>
  <si>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</si>
  <si>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</si>
  <si>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</si>
  <si>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</si>
  <si>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</si>
  <si>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</si>
  <si>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</si>
  <si>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</si>
  <si>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</si>
  <si>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</si>
  <si>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</si>
  <si>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</si>
  <si>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</si>
  <si>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</si>
  <si>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</si>
  <si>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</si>
  <si>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</si>
  <si>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</si>
  <si>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</si>
  <si>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</si>
  <si>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</si>
  <si>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</si>
  <si>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</si>
  <si>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</si>
  <si>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</si>
  <si>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</si>
  <si>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</si>
  <si>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</si>
  <si>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</si>
  <si>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</si>
  <si>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</si>
  <si>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</si>
  <si>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</si>
  <si>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</si>
  <si>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</si>
  <si>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</si>
  <si>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</si>
  <si>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</si>
  <si>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</si>
  <si>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</si>
  <si>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</si>
  <si>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</si>
  <si>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</si>
  <si>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</si>
  <si>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</si>
  <si>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</si>
  <si>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</si>
  <si>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</si>
  <si>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</si>
  <si>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</si>
  <si>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</si>
  <si>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</si>
  <si>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</si>
  <si>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</si>
  <si>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</si>
  <si>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</si>
  <si>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</si>
  <si>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</si>
  <si>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</si>
  <si>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</si>
  <si>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</si>
  <si>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</si>
  <si>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</si>
  <si>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</si>
  <si>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</si>
  <si>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</si>
  <si>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</si>
  <si>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</si>
  <si>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</si>
  <si>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</si>
  <si>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</si>
  <si>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</si>
  <si>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</si>
  <si>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</si>
  <si>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</si>
  <si>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</si>
  <si>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</si>
  <si>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</si>
  <si>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</si>
  <si>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</si>
  <si>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</si>
  <si>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</si>
  <si>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</si>
  <si>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</si>
  <si>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</si>
  <si>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</si>
  <si>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</si>
  <si>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</si>
  <si>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</si>
  <si>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</si>
  <si>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</si>
  <si>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</si>
  <si>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</si>
  <si>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</si>
  <si>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</si>
  <si>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</si>
  <si>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</si>
  <si>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</si>
  <si>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</si>
  <si>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</si>
  <si>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</si>
  <si>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</si>
  <si>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</si>
  <si>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</si>
  <si>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</si>
  <si>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</si>
  <si>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</si>
  <si>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</si>
  <si>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</si>
  <si>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</si>
  <si>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</si>
  <si>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</si>
  <si>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</si>
  <si>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</si>
  <si>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</si>
  <si>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</si>
  <si>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</si>
  <si>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</si>
  <si>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</si>
  <si>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</si>
  <si>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</si>
  <si>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</si>
  <si>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</si>
  <si>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</si>
  <si>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</si>
  <si>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</si>
  <si>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</si>
  <si>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</si>
  <si>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</si>
  <si>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</si>
  <si>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</si>
  <si>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</si>
  <si>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</si>
  <si>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</si>
  <si>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</si>
  <si>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</si>
  <si>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</si>
  <si>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</si>
  <si>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</si>
  <si>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</si>
  <si>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</si>
  <si>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</si>
  <si>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</si>
  <si>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</si>
  <si>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</si>
  <si>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</si>
  <si>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</si>
  <si>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</si>
  <si>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</si>
  <si>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</si>
  <si>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</si>
  <si>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</si>
  <si>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</si>
  <si>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</si>
  <si>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</si>
  <si>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</si>
  <si>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</si>
  <si>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</si>
  <si>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</si>
  <si>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</si>
  <si>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</si>
  <si>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</si>
  <si>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</si>
  <si>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</si>
  <si>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</si>
  <si>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</si>
  <si>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</si>
  <si>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</si>
  <si>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</si>
  <si>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</si>
  <si>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</si>
  <si>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</si>
  <si>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</si>
  <si>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</si>
  <si>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</si>
  <si>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</si>
  <si>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</si>
  <si>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</si>
  <si>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</si>
  <si>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</si>
  <si>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</si>
  <si>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</si>
  <si>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</si>
  <si>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</si>
  <si>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</si>
  <si>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</si>
  <si>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</si>
  <si>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</si>
  <si>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</si>
  <si>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</si>
  <si>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</si>
  <si>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</si>
  <si>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</si>
  <si>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</si>
  <si>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</si>
  <si>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</si>
  <si>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</si>
  <si>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</si>
  <si>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</si>
  <si>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</si>
  <si>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</si>
  <si>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</si>
  <si>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</si>
  <si>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</si>
  <si>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</si>
  <si>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</si>
  <si>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</si>
  <si>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</si>
  <si>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</si>
  <si>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</si>
  <si>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</si>
  <si>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</si>
  <si>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</si>
  <si>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</si>
  <si>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</si>
  <si>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</si>
  <si>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</si>
  <si>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</si>
  <si>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</si>
  <si>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</si>
  <si>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</si>
  <si>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</si>
  <si>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</si>
  <si>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</si>
  <si>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</si>
  <si>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</si>
  <si>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</si>
  <si>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</si>
  <si>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</si>
  <si>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</si>
  <si>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</si>
  <si>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</si>
  <si>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</si>
  <si>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</si>
  <si>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</si>
  <si>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</si>
  <si>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</si>
  <si>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</si>
  <si>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</si>
  <si>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</si>
  <si>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</si>
  <si>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</si>
  <si>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</si>
  <si>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</si>
  <si>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</si>
  <si>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</si>
  <si>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</si>
  <si>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</si>
  <si>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</si>
  <si>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</si>
  <si>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</si>
  <si>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</si>
  <si>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</si>
  <si>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</si>
  <si>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</si>
  <si>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</si>
  <si>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</si>
  <si>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</si>
  <si>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</si>
  <si>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</si>
  <si>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</si>
  <si>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</si>
  <si>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</si>
  <si>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</si>
  <si>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</si>
  <si>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</si>
  <si>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</si>
  <si>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</si>
  <si>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</si>
  <si>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</si>
  <si>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</si>
  <si>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</si>
  <si>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</si>
  <si>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</si>
  <si>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</si>
  <si>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</si>
  <si>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</si>
  <si>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</si>
  <si>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</si>
  <si>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</si>
  <si>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</si>
  <si>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</si>
  <si>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</si>
  <si>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</si>
  <si>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</si>
  <si>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</si>
  <si>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</si>
  <si>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</si>
  <si>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</si>
  <si>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</si>
  <si>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</si>
  <si>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</si>
  <si>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</si>
  <si>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</si>
  <si>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</si>
  <si>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</si>
  <si>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</si>
  <si>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</si>
  <si>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</si>
  <si>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</si>
  <si>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</si>
  <si>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</si>
  <si>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</si>
  <si>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</si>
  <si>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</si>
  <si>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</si>
  <si>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</si>
  <si>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</si>
  <si>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</si>
  <si>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</si>
  <si>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</si>
  <si>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</si>
  <si>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</si>
  <si>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</si>
  <si>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</si>
  <si>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</si>
  <si>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</si>
  <si>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</si>
  <si>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</si>
  <si>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</si>
  <si>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</si>
  <si>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</si>
  <si>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</si>
  <si>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</si>
  <si>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</si>
  <si>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</si>
  <si>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</si>
  <si>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</si>
  <si>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</si>
  <si>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</si>
  <si>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</si>
  <si>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</si>
  <si>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</si>
  <si>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</si>
  <si>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</si>
  <si>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</si>
  <si>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</si>
  <si>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</si>
  <si>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</si>
  <si>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</si>
  <si>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</si>
  <si>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</si>
  <si>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</si>
  <si>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</si>
  <si>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</si>
  <si>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</si>
  <si>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</si>
  <si>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</si>
  <si>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</si>
  <si>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</si>
  <si>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</si>
  <si>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</si>
  <si>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</si>
  <si>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</si>
  <si>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</si>
  <si>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</si>
  <si>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</si>
  <si>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</si>
  <si>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</si>
  <si>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</si>
  <si>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</si>
  <si>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</si>
  <si>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</si>
  <si>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</si>
  <si>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</si>
  <si>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</si>
  <si>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</si>
  <si>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</si>
  <si>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</si>
  <si>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</si>
  <si>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</si>
  <si>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</si>
  <si>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</si>
  <si>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</si>
  <si>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</si>
  <si>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</si>
  <si>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</si>
  <si>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</si>
  <si>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</si>
  <si>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</si>
  <si>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</si>
  <si>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</si>
  <si>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</si>
  <si>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</si>
  <si>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</si>
  <si>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</si>
  <si>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</si>
  <si>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</si>
  <si>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</si>
  <si>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</si>
  <si>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</si>
  <si>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</si>
  <si>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</si>
  <si>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</si>
  <si>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</si>
  <si>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</si>
  <si>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</si>
  <si>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</si>
  <si>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</si>
  <si>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</si>
  <si>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</si>
  <si>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</si>
  <si>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</si>
  <si>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</si>
  <si>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</si>
  <si>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</si>
  <si>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</si>
  <si>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</si>
  <si>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</si>
  <si>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</si>
  <si>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</si>
  <si>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</si>
  <si>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</si>
  <si>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</si>
  <si>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</si>
  <si>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</si>
  <si>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</si>
  <si>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</si>
  <si>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</si>
  <si>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</si>
  <si>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</si>
  <si>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</si>
  <si>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</si>
  <si>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</si>
  <si>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</si>
  <si>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</si>
  <si>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</si>
  <si>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</si>
  <si>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</si>
  <si>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</si>
  <si>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</si>
  <si>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</si>
  <si>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</si>
  <si>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</si>
  <si>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</si>
  <si>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</si>
  <si>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</si>
  <si>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</si>
  <si>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</si>
  <si>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</si>
  <si>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</si>
  <si>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</si>
  <si>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</si>
  <si>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</si>
  <si>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</si>
  <si>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</si>
  <si>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</si>
  <si>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</si>
  <si>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</si>
  <si>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</si>
  <si>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</si>
  <si>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</si>
  <si>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</si>
  <si>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</si>
  <si>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</si>
  <si>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</si>
  <si>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</si>
  <si>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</si>
  <si>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</si>
  <si>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</si>
  <si>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</si>
  <si>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</si>
  <si>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</si>
  <si>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</si>
  <si>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</si>
  <si>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</si>
  <si>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</si>
  <si>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</si>
  <si>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</si>
  <si>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</si>
  <si>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</si>
  <si>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</si>
  <si>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</si>
  <si>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</si>
  <si>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</si>
  <si>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</si>
  <si>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</si>
  <si>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</si>
  <si>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</si>
  <si>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</si>
  <si>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</si>
  <si>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</si>
  <si>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</si>
  <si>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</si>
  <si>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</si>
  <si>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</si>
  <si>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</si>
  <si>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</si>
  <si>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</si>
  <si>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</si>
  <si>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</si>
  <si>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</si>
  <si>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</si>
  <si>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</si>
  <si>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</si>
  <si>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</si>
  <si>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</si>
  <si>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</si>
  <si>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</si>
  <si>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</si>
  <si>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</si>
  <si>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</si>
  <si>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</si>
  <si>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</si>
  <si>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</si>
  <si>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</si>
  <si>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</si>
  <si>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</si>
  <si>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</si>
  <si>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</si>
  <si>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</si>
  <si>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</si>
  <si>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</si>
  <si>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</si>
  <si>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</si>
  <si>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</si>
  <si>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</si>
  <si>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</si>
  <si>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</si>
  <si>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</si>
  <si>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</si>
  <si>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</si>
  <si>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</si>
  <si>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</si>
  <si>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</si>
  <si>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</si>
  <si>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</si>
  <si>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</si>
  <si>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</si>
  <si>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</si>
  <si>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</si>
  <si>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</si>
  <si>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</si>
  <si>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</si>
  <si>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</si>
  <si>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</si>
  <si>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</si>
  <si>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</si>
  <si>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</si>
  <si>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</si>
  <si>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</si>
  <si>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</si>
  <si>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</si>
  <si>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</si>
  <si>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</si>
  <si>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</si>
  <si>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</si>
  <si>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</si>
  <si>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</si>
  <si>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</si>
  <si>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</si>
  <si>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</si>
  <si>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</si>
  <si>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</si>
  <si>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</si>
  <si>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</si>
  <si>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</si>
  <si>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</si>
  <si>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</si>
  <si>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</si>
  <si>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</si>
  <si>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</si>
  <si>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</si>
  <si>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</si>
  <si>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</si>
  <si>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</si>
  <si>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</si>
  <si>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</si>
  <si>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</si>
  <si>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</si>
  <si>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</si>
  <si>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</si>
  <si>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</si>
  <si>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</si>
  <si>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</si>
  <si>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</si>
  <si>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</si>
  <si>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</si>
  <si>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</si>
  <si>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</si>
  <si>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</si>
  <si>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</si>
  <si>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</si>
  <si>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</si>
  <si>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</si>
  <si>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</si>
  <si>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</si>
  <si>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</si>
  <si>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</si>
  <si>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</si>
  <si>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</si>
  <si>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</si>
  <si>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</si>
  <si>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</si>
  <si>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</si>
  <si>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</si>
  <si>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</si>
  <si>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</si>
  <si>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</si>
  <si>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</si>
  <si>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</si>
  <si>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</si>
  <si>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</si>
  <si>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</si>
  <si>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</si>
  <si>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</si>
  <si>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</si>
  <si>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</si>
  <si>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</si>
  <si>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</si>
  <si>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</si>
  <si>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</si>
  <si>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</si>
  <si>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</si>
  <si>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</si>
  <si>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</si>
  <si>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</si>
  <si>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</si>
  <si>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</si>
  <si>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</si>
  <si>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</si>
  <si>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</si>
  <si>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</si>
  <si>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</si>
  <si>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</si>
  <si>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</si>
  <si>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</si>
  <si>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</si>
  <si>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</si>
  <si>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</si>
  <si>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</si>
  <si>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</si>
  <si>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</si>
  <si>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</si>
  <si>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</si>
  <si>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</si>
  <si>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</si>
  <si>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</si>
  <si>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</si>
  <si>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</si>
  <si>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</si>
  <si>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</si>
  <si>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</si>
  <si>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</si>
  <si>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</si>
  <si>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</si>
  <si>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</si>
  <si>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</si>
  <si>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</si>
  <si>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</si>
  <si>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</si>
  <si>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</si>
  <si>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</si>
  <si>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</si>
  <si>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</si>
  <si>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</si>
  <si>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</si>
  <si>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</si>
  <si>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</si>
  <si>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</si>
  <si>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</si>
  <si>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</si>
  <si>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</si>
  <si>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</si>
  <si>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</si>
  <si>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</si>
  <si>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</si>
  <si>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</si>
  <si>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</si>
  <si>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</si>
  <si>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</si>
  <si>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</si>
  <si>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</si>
  <si>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</si>
  <si>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</si>
  <si>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</si>
  <si>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</si>
  <si>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</si>
  <si>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</si>
  <si>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</si>
  <si>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</si>
  <si>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</si>
  <si>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</si>
  <si>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</si>
  <si>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</si>
  <si>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</si>
  <si>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</si>
  <si>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</si>
  <si>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</si>
  <si>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</si>
  <si>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</si>
  <si>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</si>
  <si>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</si>
  <si>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</si>
  <si>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</si>
  <si>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</si>
  <si>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</si>
  <si>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</si>
  <si>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</si>
  <si>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</si>
  <si>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</si>
  <si>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</si>
  <si>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</si>
  <si>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</si>
  <si>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</si>
  <si>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</si>
  <si>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</si>
  <si>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</si>
  <si>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</si>
  <si>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</si>
  <si>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</si>
  <si>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</si>
  <si>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</si>
  <si>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</si>
  <si>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</si>
  <si>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</si>
  <si>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</si>
  <si>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</si>
  <si>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</si>
  <si>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</si>
  <si>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</si>
  <si>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</si>
  <si>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</si>
  <si>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</si>
  <si>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</si>
  <si>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</si>
  <si>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</si>
  <si>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</si>
  <si>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</si>
  <si>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</si>
  <si>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</si>
  <si>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</si>
  <si>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</si>
  <si>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</si>
  <si>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</si>
  <si>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</si>
  <si>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</si>
  <si>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</si>
  <si>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</si>
  <si>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</si>
  <si>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</si>
  <si>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</si>
  <si>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</si>
  <si>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</si>
  <si>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</si>
  <si>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</si>
  <si>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</si>
  <si>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</si>
  <si>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</si>
  <si>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</si>
  <si>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</si>
  <si>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</si>
  <si>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</si>
  <si>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</si>
  <si>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</si>
  <si>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</si>
  <si>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</si>
  <si>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</si>
  <si>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</si>
  <si>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</si>
  <si>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</si>
  <si>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</si>
  <si>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</si>
  <si>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</si>
  <si>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</si>
  <si>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</si>
  <si>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</si>
  <si>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</si>
  <si>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</si>
  <si>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</si>
  <si>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</si>
  <si>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</si>
  <si>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</si>
  <si>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</si>
  <si>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</si>
  <si>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</si>
  <si>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</si>
  <si>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</si>
  <si>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</si>
  <si>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</si>
  <si>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</si>
  <si>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</si>
  <si>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</si>
  <si>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</si>
  <si>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</si>
  <si>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</si>
  <si>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</si>
  <si>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</si>
  <si>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</si>
  <si>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</si>
  <si>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</si>
  <si>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</si>
  <si>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</si>
  <si>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</si>
  <si>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</si>
  <si>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</si>
  <si>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</si>
  <si>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</si>
  <si>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</si>
  <si>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</si>
  <si>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</si>
  <si>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</si>
  <si>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</si>
  <si>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</si>
  <si>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</si>
  <si>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</si>
  <si>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</si>
  <si>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</si>
  <si>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</si>
  <si>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</si>
  <si>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</si>
  <si>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</si>
  <si>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</si>
  <si>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</si>
  <si>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</si>
  <si>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</si>
  <si>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</si>
  <si>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</si>
  <si>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</si>
  <si>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</si>
  <si>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</si>
  <si>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</si>
  <si>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</si>
  <si>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</si>
  <si>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</si>
  <si>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</si>
  <si>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</si>
  <si>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</si>
  <si>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</si>
  <si>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</si>
  <si>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</si>
  <si>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</si>
  <si>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</si>
  <si>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</si>
  <si>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</si>
  <si>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</si>
  <si>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</si>
  <si>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</si>
  <si>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</si>
  <si>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</si>
  <si>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</si>
  <si>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</si>
  <si>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</si>
  <si>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</si>
  <si>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</si>
  <si>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</si>
  <si>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</si>
  <si>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</si>
  <si>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</si>
  <si>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</si>
  <si>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</si>
  <si>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</si>
  <si>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</si>
  <si>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</si>
  <si>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</si>
  <si>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</si>
  <si>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</si>
  <si>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</si>
  <si>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</si>
  <si>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</si>
  <si>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</si>
  <si>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</si>
  <si>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</si>
  <si>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</si>
  <si>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</si>
  <si>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</si>
  <si>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</si>
  <si>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</si>
  <si>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</si>
  <si>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</si>
  <si>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</si>
  <si>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</si>
  <si>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</si>
  <si>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</si>
  <si>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</si>
  <si>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</si>
  <si>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</si>
  <si>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</si>
  <si>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</si>
  <si>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</si>
  <si>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</si>
  <si>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</si>
  <si>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</si>
  <si>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</si>
  <si>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</si>
  <si>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</si>
  <si>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</si>
  <si>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</si>
  <si>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</si>
  <si>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</si>
  <si>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</si>
  <si>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</si>
  <si>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</si>
  <si>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</si>
  <si>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</si>
  <si>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</si>
  <si>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</si>
  <si>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</si>
  <si>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</si>
  <si>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</si>
  <si>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</si>
  <si>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</si>
  <si>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</si>
  <si>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</si>
  <si>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</si>
  <si>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</si>
  <si>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</si>
  <si>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</si>
  <si>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</si>
  <si>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</si>
  <si>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</si>
  <si>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</si>
  <si>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</si>
  <si>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</si>
  <si>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</si>
  <si>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</si>
  <si>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</si>
  <si>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</si>
  <si>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</si>
  <si>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</si>
  <si>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</si>
  <si>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</si>
  <si>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</si>
  <si>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</si>
  <si>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</si>
  <si>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</si>
  <si>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</si>
  <si>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</si>
  <si>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</si>
  <si>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</si>
  <si>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</si>
  <si>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</si>
  <si>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</si>
  <si>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</si>
  <si>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</si>
  <si>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</si>
  <si>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</si>
  <si>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</si>
  <si>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</si>
  <si>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</si>
  <si>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</si>
  <si>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</si>
  <si>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</si>
  <si>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</si>
  <si>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</si>
  <si>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</si>
  <si>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</si>
  <si>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</si>
  <si>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</si>
  <si>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</si>
  <si>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</si>
  <si>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</si>
  <si>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</si>
  <si>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</si>
  <si>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</si>
  <si>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</si>
  <si>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</si>
  <si>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</si>
  <si>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</si>
  <si>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</si>
  <si>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</si>
  <si>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</si>
  <si>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</si>
  <si>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</si>
  <si>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</si>
  <si>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</si>
  <si>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</si>
  <si>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</si>
  <si>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</si>
  <si>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</si>
  <si>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</si>
  <si>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</si>
  <si>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</si>
  <si>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</si>
  <si>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</si>
  <si>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</si>
  <si>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</si>
  <si>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</si>
  <si>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</si>
  <si>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</si>
  <si>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</si>
  <si>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</si>
  <si>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</si>
  <si>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</si>
  <si>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</si>
  <si>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</si>
  <si>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</si>
  <si>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</si>
  <si>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</si>
  <si>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</si>
  <si>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</si>
  <si>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</si>
  <si>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</si>
  <si>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</si>
  <si>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</si>
  <si>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</si>
  <si>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</si>
  <si>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</si>
  <si>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</si>
  <si>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</si>
  <si>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</si>
  <si>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</si>
  <si>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</si>
  <si>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</si>
  <si>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</si>
  <si>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</si>
  <si>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</si>
  <si>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</si>
  <si>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</si>
  <si>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</si>
  <si>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</si>
  <si>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</si>
  <si>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</si>
  <si>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</si>
  <si>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</si>
  <si>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</si>
  <si>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</si>
  <si>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</si>
  <si>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</si>
  <si>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</si>
  <si>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</si>
  <si>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</si>
  <si>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</si>
  <si>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</si>
  <si>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</si>
  <si>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</si>
  <si>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</si>
  <si>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</si>
  <si>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</si>
  <si>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</si>
  <si>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</si>
  <si>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</si>
  <si>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</si>
  <si>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</si>
  <si>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</si>
  <si>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</si>
  <si>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</si>
  <si>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</si>
  <si>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</si>
  <si>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</si>
  <si>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</si>
  <si>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</si>
  <si>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</si>
  <si>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</si>
  <si>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</si>
  <si>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</si>
  <si>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</si>
  <si>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</si>
  <si>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</si>
  <si>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</si>
  <si>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</si>
  <si>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</si>
  <si>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</si>
  <si>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</si>
  <si>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</si>
  <si>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</si>
  <si>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</si>
  <si>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</si>
  <si>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</si>
  <si>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</si>
  <si>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</si>
  <si>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</si>
  <si>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</si>
  <si>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</si>
  <si>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</si>
  <si>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</si>
  <si>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</si>
  <si>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</si>
  <si>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</si>
  <si>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</si>
  <si>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</si>
  <si>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</si>
  <si>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</si>
  <si>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</si>
  <si>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</si>
  <si>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</si>
  <si>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</si>
  <si>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</si>
  <si>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</si>
  <si>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</si>
  <si>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</si>
  <si>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</si>
  <si>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</si>
  <si>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</si>
  <si>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</si>
  <si>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</si>
  <si>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</si>
  <si>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</si>
  <si>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</si>
  <si>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</si>
  <si>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</si>
  <si>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</si>
  <si>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</si>
  <si>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</si>
  <si>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</si>
  <si>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</si>
  <si>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</si>
  <si>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</si>
  <si>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</si>
  <si>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</si>
  <si>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</si>
  <si>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</si>
  <si>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</si>
  <si>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</si>
  <si>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</si>
  <si>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</si>
  <si>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</si>
  <si>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</si>
  <si>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</si>
  <si>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</si>
  <si>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</si>
  <si>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</si>
  <si>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</si>
  <si>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</si>
  <si>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</si>
  <si>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</si>
  <si>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</si>
  <si>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</si>
  <si>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</si>
  <si>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</si>
  <si>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</si>
  <si>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</si>
  <si>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</si>
  <si>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</si>
  <si>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</si>
  <si>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</si>
  <si>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</si>
  <si>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</si>
  <si>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</si>
  <si>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</si>
  <si>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</si>
  <si>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</si>
  <si>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</si>
  <si>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</si>
  <si>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</si>
  <si>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</si>
  <si>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</si>
  <si>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</si>
  <si>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</si>
  <si>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</si>
  <si>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</si>
  <si>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</si>
  <si>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</si>
  <si>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</si>
  <si>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</si>
  <si>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</si>
  <si>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</si>
  <si>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</si>
  <si>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</si>
  <si>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</si>
  <si>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</si>
  <si>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</si>
  <si>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</si>
  <si>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</si>
  <si>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</si>
  <si>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</si>
  <si>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</si>
  <si>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</si>
  <si>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</si>
  <si>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</si>
  <si>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</si>
  <si>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</si>
  <si>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</si>
  <si>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</si>
  <si>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</si>
  <si>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</si>
  <si>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</si>
  <si>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</si>
  <si>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</si>
  <si>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</si>
  <si>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</si>
  <si>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</si>
  <si>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</si>
  <si>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</si>
  <si>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</si>
  <si>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</si>
  <si>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</si>
  <si>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</si>
  <si>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</si>
  <si>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</si>
  <si>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</si>
  <si>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</si>
  <si>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</si>
  <si>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</si>
  <si>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</si>
  <si>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</si>
  <si>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</si>
  <si>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</si>
  <si>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</si>
  <si>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</si>
  <si>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</si>
  <si>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</si>
  <si>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</si>
  <si>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</si>
  <si>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</si>
  <si>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</si>
  <si>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</si>
  <si>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</si>
  <si>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</si>
  <si>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</si>
  <si>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</si>
  <si>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</si>
  <si>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</si>
  <si>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</si>
  <si>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</si>
  <si>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</si>
  <si>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</si>
  <si>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</si>
  <si>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</si>
  <si>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</si>
  <si>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</si>
  <si>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</si>
  <si>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</si>
  <si>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</si>
  <si>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</si>
  <si>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</si>
  <si>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</si>
  <si>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</si>
  <si>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</si>
  <si>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</si>
  <si>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</si>
  <si>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</si>
  <si>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</si>
  <si>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</si>
  <si>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</si>
  <si>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</si>
  <si>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</si>
  <si>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</si>
  <si>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</si>
  <si>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</si>
  <si>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</si>
  <si>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</si>
  <si>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</si>
  <si>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</si>
  <si>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</si>
  <si>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</si>
  <si>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</si>
  <si>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</si>
  <si>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</si>
  <si>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</si>
  <si>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</si>
  <si>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</si>
  <si>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</si>
  <si>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</si>
  <si>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</si>
  <si>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</si>
  <si>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</si>
  <si>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</si>
  <si>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</si>
  <si>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</si>
  <si>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</si>
  <si>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</si>
  <si>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</si>
  <si>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</si>
  <si>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</si>
  <si>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</si>
  <si>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</si>
  <si>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</si>
  <si>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</si>
  <si>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</si>
  <si>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</si>
  <si>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</si>
  <si>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</si>
  <si>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</si>
  <si>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</si>
  <si>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</si>
  <si>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</si>
  <si>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</si>
  <si>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</si>
  <si>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</si>
  <si>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</si>
  <si>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</si>
  <si>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</si>
  <si>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</si>
  <si>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</si>
  <si>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</si>
  <si>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</si>
  <si>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</si>
  <si>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</si>
  <si>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</si>
  <si>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</si>
  <si>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</si>
  <si>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</si>
  <si>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</si>
  <si>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</si>
  <si>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</si>
  <si>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</si>
  <si>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</si>
  <si>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</si>
  <si>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</si>
  <si>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</si>
  <si>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</si>
  <si>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</si>
  <si>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</si>
  <si>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</si>
  <si>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</si>
  <si>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</si>
  <si>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</si>
  <si>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</si>
  <si>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</si>
  <si>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</si>
  <si>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</si>
  <si>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</si>
  <si>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</si>
  <si>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</si>
  <si>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</si>
  <si>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</si>
  <si>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</si>
  <si>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</si>
  <si>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</si>
  <si>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</si>
  <si>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</si>
  <si>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</si>
  <si>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</si>
  <si>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</si>
  <si>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</si>
  <si>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</si>
  <si>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</si>
  <si>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</si>
  <si>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</si>
  <si>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</si>
  <si>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</si>
  <si>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</si>
  <si>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</si>
  <si>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</si>
  <si>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</si>
  <si>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</si>
  <si>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</si>
  <si>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</si>
  <si>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</si>
  <si>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</si>
  <si>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</si>
  <si>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</si>
  <si>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</si>
  <si>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</si>
  <si>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</si>
  <si>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</si>
  <si>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</si>
  <si>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</si>
  <si>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</si>
  <si>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</si>
  <si>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</si>
  <si>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</si>
  <si>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</si>
  <si>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</si>
  <si>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</si>
  <si>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</si>
  <si>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</si>
  <si>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</si>
  <si>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</si>
  <si>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</si>
  <si>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</si>
  <si>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</si>
  <si>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</si>
  <si>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</si>
  <si>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</si>
  <si>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</si>
  <si>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</si>
  <si>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</si>
  <si>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</si>
  <si>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</si>
  <si>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</si>
  <si>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</si>
  <si>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</si>
  <si>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</si>
  <si>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</si>
  <si>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</si>
  <si>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</si>
  <si>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</si>
  <si>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</si>
  <si>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</si>
  <si>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</si>
  <si>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</si>
  <si>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</si>
  <si>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</si>
  <si>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</si>
  <si>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</si>
  <si>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</si>
  <si>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</si>
  <si>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</si>
  <si>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</si>
  <si>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</si>
  <si>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</si>
  <si>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</si>
  <si>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</si>
  <si>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</si>
  <si>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</si>
  <si>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</si>
  <si>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</si>
  <si>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</si>
  <si>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</si>
  <si>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</si>
  <si>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</si>
  <si>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</si>
  <si>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</si>
  <si>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</si>
  <si>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</si>
  <si>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</si>
  <si>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</si>
  <si>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</si>
  <si>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</si>
  <si>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</si>
  <si>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</si>
  <si>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</si>
  <si>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</si>
  <si>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</si>
  <si>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</si>
  <si>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</si>
  <si>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</si>
  <si>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</si>
  <si>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</si>
  <si>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</si>
  <si>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</si>
  <si>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</si>
  <si>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</si>
  <si>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</si>
  <si>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</si>
  <si>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</si>
  <si>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</si>
  <si>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</si>
  <si>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</si>
  <si>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</si>
  <si>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</si>
  <si>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</si>
  <si>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</si>
  <si>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</si>
  <si>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</si>
  <si>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</si>
  <si>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</si>
  <si>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</si>
  <si>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</si>
  <si>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</si>
  <si>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</si>
  <si>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</si>
  <si>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</si>
  <si>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</si>
  <si>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</si>
  <si>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</si>
  <si>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</si>
  <si>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</si>
  <si>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</si>
  <si>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</si>
  <si>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</si>
  <si>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</si>
  <si>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</si>
  <si>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</si>
  <si>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</si>
  <si>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</si>
  <si>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</si>
  <si>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</si>
  <si>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</si>
  <si>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</si>
  <si>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</si>
  <si>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</si>
  <si>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</si>
  <si>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</si>
  <si>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</si>
  <si>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</si>
  <si>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</si>
  <si>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</si>
  <si>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</si>
  <si>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</si>
  <si>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</si>
  <si>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</si>
  <si>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</si>
  <si>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</si>
  <si>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</si>
  <si>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</si>
  <si>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</si>
  <si>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</si>
  <si>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</si>
  <si>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</si>
  <si>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</si>
  <si>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</si>
  <si>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</si>
  <si>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</si>
  <si>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</si>
  <si>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</si>
  <si>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</si>
  <si>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</si>
  <si>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</si>
  <si>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</si>
  <si>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</si>
  <si>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</si>
  <si>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</si>
  <si>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</si>
  <si>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</si>
  <si>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</si>
  <si>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</si>
  <si>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</si>
  <si>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</si>
  <si>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</si>
  <si>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</si>
  <si>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</si>
  <si>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</si>
  <si>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</si>
  <si>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</si>
  <si>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</si>
  <si>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</si>
  <si>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</si>
  <si>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</si>
  <si>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</si>
  <si>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</si>
  <si>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</si>
  <si>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</si>
  <si>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</si>
  <si>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</si>
  <si>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</si>
  <si>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</si>
  <si>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</si>
  <si>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</si>
  <si>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</si>
  <si>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</si>
  <si>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</si>
  <si>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</si>
  <si>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</si>
  <si>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</si>
  <si>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</si>
  <si>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</si>
  <si>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</si>
  <si>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</si>
  <si>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</si>
  <si>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</si>
  <si>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</si>
  <si>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</si>
  <si>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</si>
  <si>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</si>
  <si>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</si>
  <si>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</si>
  <si>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</si>
  <si>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</si>
  <si>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</si>
  <si>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</si>
  <si>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</si>
  <si>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</si>
  <si>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</si>
  <si>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</si>
  <si>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</si>
  <si>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</si>
  <si>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</si>
  <si>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</si>
  <si>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</si>
  <si>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</si>
  <si>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</si>
  <si>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</si>
  <si>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</si>
  <si>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</si>
  <si>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</si>
  <si>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</si>
  <si>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</si>
  <si>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</si>
  <si>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</si>
  <si>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</si>
  <si>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</si>
  <si>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</si>
  <si>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</si>
  <si>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</si>
  <si>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</si>
  <si>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</si>
  <si>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</si>
  <si>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</si>
  <si>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</si>
  <si>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</si>
  <si>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</si>
  <si>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</si>
  <si>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</si>
  <si>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</si>
  <si>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</si>
  <si>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</si>
  <si>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</si>
  <si>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</si>
  <si>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</si>
  <si>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</si>
  <si>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</si>
  <si>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</si>
  <si>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</si>
  <si>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</si>
  <si>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</si>
  <si>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</si>
  <si>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</si>
  <si>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</si>
  <si>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</si>
  <si>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</si>
  <si>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</si>
  <si>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</si>
  <si>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</si>
  <si>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</si>
  <si>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</si>
  <si>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</si>
  <si>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</si>
  <si>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</si>
  <si>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</si>
  <si>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</si>
  <si>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</si>
  <si>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</si>
  <si>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</si>
  <si>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</si>
  <si>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</si>
  <si>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</si>
  <si>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</si>
  <si>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</si>
  <si>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</si>
  <si>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</si>
  <si>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</si>
  <si>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</si>
  <si>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</si>
  <si>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</si>
  <si>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</si>
  <si>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</si>
  <si>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</si>
  <si>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</si>
  <si>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</si>
  <si>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</si>
  <si>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</si>
  <si>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</si>
  <si>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</si>
  <si>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</si>
  <si>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</si>
  <si>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</si>
  <si>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</si>
  <si>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</si>
  <si>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</si>
  <si>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</si>
  <si>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</si>
  <si>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</si>
  <si>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</si>
  <si>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</si>
  <si>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</si>
  <si>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</si>
  <si>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</si>
  <si>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</si>
  <si>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</si>
  <si>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</si>
  <si>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</si>
  <si>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</si>
  <si>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</si>
  <si>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</si>
  <si>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</si>
  <si>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</si>
  <si>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</si>
  <si>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</si>
  <si>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</si>
  <si>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</si>
  <si>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</si>
  <si>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</si>
  <si>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</si>
  <si>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</si>
  <si>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</si>
  <si>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</si>
  <si>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</si>
  <si>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</si>
  <si>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</si>
  <si>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</si>
  <si>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</si>
  <si>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</si>
  <si>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</si>
  <si>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</si>
  <si>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</si>
  <si>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</si>
  <si>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</si>
  <si>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</si>
  <si>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</si>
  <si>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</si>
  <si>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</si>
  <si>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</si>
  <si>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</si>
  <si>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</si>
  <si>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</si>
  <si>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</si>
  <si>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</si>
  <si>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</si>
  <si>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</si>
  <si>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</si>
  <si>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</si>
  <si>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</si>
  <si>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</si>
  <si>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</si>
  <si>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</si>
  <si>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</si>
  <si>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</si>
  <si>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</si>
  <si>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</si>
  <si>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</si>
  <si>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</si>
  <si>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</si>
  <si>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</si>
  <si>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</si>
  <si>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</si>
  <si>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</si>
  <si>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</si>
  <si>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</si>
  <si>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</si>
  <si>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</si>
  <si>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</si>
  <si>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</si>
  <si>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</si>
  <si>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</si>
  <si>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</si>
  <si>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</si>
  <si>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</si>
  <si>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</si>
  <si>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</si>
  <si>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</si>
  <si>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</si>
  <si>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</si>
  <si>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</si>
  <si>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</si>
  <si>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</si>
  <si>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</si>
  <si>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</si>
  <si>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</si>
  <si>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</si>
  <si>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</si>
  <si>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</si>
  <si>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</si>
  <si>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</si>
  <si>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</si>
  <si>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</si>
  <si>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</si>
  <si>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</si>
  <si>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</si>
  <si>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</si>
  <si>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</si>
  <si>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</si>
  <si>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</si>
  <si>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</si>
  <si>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</si>
  <si>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</si>
  <si>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</si>
  <si>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</si>
  <si>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</si>
  <si>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</si>
  <si>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</si>
  <si>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</si>
  <si>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</si>
  <si>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</si>
  <si>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</si>
  <si>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</si>
  <si>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</si>
  <si>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</si>
  <si>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</si>
  <si>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</si>
  <si>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</si>
  <si>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</si>
  <si>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</si>
  <si>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</si>
  <si>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</si>
  <si>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</si>
  <si>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</si>
  <si>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</si>
  <si>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</si>
  <si>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</si>
  <si>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</si>
  <si>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</si>
  <si>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</si>
  <si>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</si>
  <si>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</si>
  <si>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</si>
  <si>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</si>
  <si>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</si>
  <si>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</si>
  <si>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</si>
  <si>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</si>
  <si>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</si>
  <si>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</si>
  <si>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</si>
  <si>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</si>
  <si>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</si>
  <si>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</si>
  <si>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</si>
  <si>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</si>
  <si>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</si>
  <si>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</si>
  <si>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</si>
  <si>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</si>
  <si>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</si>
  <si>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</si>
  <si>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</si>
  <si>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</si>
  <si>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</si>
  <si>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</si>
  <si>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</si>
  <si>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</si>
  <si>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</si>
  <si>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</si>
  <si>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</si>
  <si>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</si>
  <si>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</si>
  <si>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</si>
  <si>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</si>
  <si>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</si>
  <si>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</si>
  <si>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</si>
  <si>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</si>
  <si>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</si>
  <si>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</si>
  <si>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</si>
  <si>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</si>
  <si>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</si>
  <si>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</si>
  <si>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</si>
  <si>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</si>
  <si>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</si>
  <si>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</si>
  <si>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</si>
  <si>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</si>
  <si>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</si>
  <si>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</si>
  <si>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</si>
  <si>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</si>
  <si>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</si>
  <si>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</si>
  <si>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</si>
  <si>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</si>
  <si>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</si>
  <si>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</si>
  <si>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</si>
  <si>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</si>
  <si>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</si>
  <si>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</si>
  <si>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</si>
  <si>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</si>
  <si>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</si>
  <si>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</si>
  <si>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</si>
  <si>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</si>
  <si>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</si>
  <si>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</si>
  <si>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</si>
  <si>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</si>
  <si>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</si>
  <si>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</si>
  <si>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</si>
  <si>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</si>
  <si>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</si>
  <si>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</si>
  <si>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</si>
  <si>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</si>
  <si>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</si>
  <si>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</si>
  <si>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</si>
  <si>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</si>
  <si>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</si>
  <si>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</si>
  <si>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</si>
  <si>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</si>
  <si>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</si>
  <si>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</si>
  <si>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</si>
  <si>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</si>
  <si>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</si>
  <si>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</si>
  <si>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</si>
  <si>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</si>
  <si>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</si>
  <si>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</si>
  <si>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</si>
  <si>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</si>
  <si>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</si>
  <si>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</si>
  <si>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</si>
  <si>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</si>
  <si>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</si>
  <si>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</si>
  <si>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</si>
  <si>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</si>
  <si>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</si>
  <si>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</si>
  <si>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</si>
  <si>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</si>
  <si>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</si>
  <si>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</si>
  <si>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</si>
  <si>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</si>
  <si>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</si>
  <si>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</si>
  <si>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</si>
  <si>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</si>
  <si>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</si>
  <si>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</si>
  <si>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</si>
  <si>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</si>
  <si>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</si>
  <si>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</si>
  <si>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</si>
  <si>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</si>
  <si>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</si>
  <si>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</si>
  <si>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</si>
  <si>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</si>
  <si>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</si>
  <si>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</si>
  <si>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</si>
  <si>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</si>
  <si>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</si>
  <si>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</si>
  <si>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</si>
  <si>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</si>
  <si>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</si>
  <si>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</si>
  <si>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</si>
  <si>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</si>
  <si>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</si>
  <si>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</si>
  <si>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</si>
  <si>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</si>
  <si>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</si>
  <si>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</si>
  <si>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</si>
  <si>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</si>
  <si>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</si>
  <si>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</si>
  <si>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</si>
  <si>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</si>
  <si>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</si>
  <si>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</si>
  <si>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</si>
  <si>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</si>
  <si>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</si>
  <si>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</si>
  <si>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</si>
  <si>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</si>
  <si>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</si>
  <si>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</si>
  <si>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</si>
  <si>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</si>
  <si>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</si>
  <si>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</si>
  <si>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</si>
  <si>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</si>
  <si>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</si>
  <si>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</si>
  <si>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</si>
  <si>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</si>
  <si>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</si>
  <si>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</si>
  <si>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</si>
  <si>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</si>
  <si>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</si>
  <si>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</si>
  <si>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</si>
  <si>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</si>
  <si>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</si>
  <si>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</si>
  <si>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</si>
  <si>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</si>
  <si>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</si>
  <si>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</si>
  <si>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</si>
  <si>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</si>
  <si>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</si>
  <si>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</si>
  <si>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</si>
  <si>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</si>
  <si>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</si>
  <si>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</si>
  <si>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</si>
  <si>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</si>
  <si>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</si>
  <si>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</si>
  <si>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</si>
  <si>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</si>
  <si>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</si>
  <si>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</si>
  <si>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</si>
  <si>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</si>
  <si>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</si>
  <si>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</si>
  <si>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</si>
  <si>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</si>
  <si>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</si>
  <si>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</si>
  <si>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</si>
  <si>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</si>
  <si>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</si>
  <si>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</si>
  <si>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</si>
  <si>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</si>
  <si>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</si>
  <si>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</si>
  <si>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</si>
  <si>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</si>
  <si>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</si>
  <si>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</si>
  <si>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</si>
  <si>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</si>
  <si>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</si>
  <si>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</si>
  <si>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</si>
  <si>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</si>
  <si>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</si>
  <si>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</si>
  <si>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</si>
  <si>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</si>
  <si>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</si>
  <si>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</si>
  <si>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</si>
  <si>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</si>
  <si>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</si>
  <si>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</si>
  <si>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</si>
  <si>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</si>
  <si>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</si>
  <si>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</si>
  <si>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</si>
  <si>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</si>
  <si>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</si>
  <si>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</si>
  <si>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</si>
  <si>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</si>
  <si>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</si>
  <si>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</si>
  <si>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</si>
  <si>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</si>
  <si>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</si>
  <si>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</si>
  <si>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</si>
  <si>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</si>
  <si>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</si>
  <si>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</si>
  <si>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</si>
  <si>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</si>
  <si>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</si>
  <si>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</si>
  <si>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</si>
  <si>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</si>
  <si>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</si>
  <si>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</si>
  <si>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</si>
  <si>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</si>
  <si>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</si>
  <si>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</si>
  <si>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</si>
  <si>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</si>
  <si>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</si>
  <si>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</si>
  <si>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</si>
  <si>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</si>
  <si>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</si>
  <si>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</si>
  <si>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</si>
  <si>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</si>
  <si>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</si>
  <si>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</si>
  <si>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</si>
  <si>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</si>
  <si>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</si>
  <si>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</si>
  <si>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</si>
  <si>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</si>
  <si>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</si>
  <si>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</si>
  <si>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</si>
  <si>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</si>
  <si>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</si>
  <si>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</si>
  <si>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</si>
  <si>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</si>
  <si>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</si>
  <si>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</si>
  <si>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</si>
  <si>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</si>
  <si>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</si>
  <si>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</si>
  <si>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</si>
  <si>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</si>
  <si>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</si>
  <si>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</si>
  <si>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</si>
  <si>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</si>
  <si>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</si>
  <si>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</si>
  <si>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</si>
  <si>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</si>
  <si>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</si>
  <si>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</si>
  <si>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</si>
  <si>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</si>
  <si>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</si>
  <si>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</si>
  <si>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</si>
  <si>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</si>
  <si>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</si>
  <si>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</si>
  <si>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</si>
  <si>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</si>
  <si>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</si>
  <si>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</si>
  <si>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</si>
  <si>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</si>
  <si>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</si>
  <si>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</si>
  <si>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</si>
  <si>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</si>
  <si>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</si>
  <si>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</si>
  <si>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</si>
  <si>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</si>
  <si>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</si>
  <si>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</si>
  <si>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</si>
  <si>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</si>
  <si>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</si>
  <si>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</si>
  <si>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</si>
  <si>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</si>
  <si>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</si>
  <si>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</si>
  <si>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</si>
  <si>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</si>
  <si>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</si>
  <si>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</si>
  <si>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</si>
  <si>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</si>
  <si>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</si>
  <si>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</si>
  <si>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</si>
  <si>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</si>
  <si>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</si>
  <si>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</si>
  <si>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</si>
  <si>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</si>
  <si>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</si>
  <si>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</si>
  <si>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</si>
  <si>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</si>
  <si>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</si>
  <si>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</si>
  <si>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</si>
  <si>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</si>
  <si>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</si>
  <si>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</si>
  <si>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</si>
  <si>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</si>
  <si>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</si>
  <si>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</si>
  <si>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</si>
  <si>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</si>
  <si>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</si>
  <si>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</si>
  <si>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</si>
  <si>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</si>
  <si>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</si>
  <si>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</si>
  <si>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</si>
  <si>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</si>
  <si>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</si>
  <si>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</si>
  <si>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</si>
  <si>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</si>
  <si>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</si>
  <si>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</si>
  <si>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</si>
  <si>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</si>
  <si>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</si>
  <si>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</si>
  <si>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</si>
  <si>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</si>
  <si>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</si>
  <si>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</si>
  <si>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</si>
  <si>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</si>
  <si>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</si>
  <si>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</si>
  <si>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</si>
  <si>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</si>
  <si>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</si>
  <si>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</si>
  <si>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</si>
  <si>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</si>
  <si>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</si>
  <si>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</si>
  <si>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</si>
  <si>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</si>
  <si>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</si>
  <si>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</si>
  <si>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</si>
  <si>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</si>
  <si>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</si>
  <si>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</si>
  <si>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</si>
  <si>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</si>
  <si>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</si>
  <si>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</si>
  <si>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</si>
  <si>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</si>
  <si>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</si>
  <si>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</si>
  <si>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</si>
  <si>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</si>
  <si>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</si>
  <si>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</si>
  <si>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</si>
  <si>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</si>
  <si>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</si>
  <si>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</si>
  <si>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</si>
  <si>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</si>
  <si>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</si>
  <si>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</si>
  <si>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</si>
  <si>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</si>
  <si>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</si>
  <si>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</si>
  <si>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</si>
  <si>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</si>
  <si>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</si>
  <si>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</si>
  <si>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</si>
  <si>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</si>
  <si>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</si>
  <si>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</si>
  <si>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</si>
  <si>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</si>
  <si>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</si>
  <si>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</si>
  <si>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</si>
  <si>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</si>
  <si>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</si>
  <si>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</si>
  <si>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</si>
  <si>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</si>
  <si>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</si>
  <si>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</si>
  <si>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</si>
  <si>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</si>
  <si>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</si>
  <si>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</si>
  <si>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</si>
  <si>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</si>
  <si>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</si>
  <si>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</si>
  <si>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</si>
  <si>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</si>
  <si>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</si>
  <si>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</si>
  <si>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</si>
  <si>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</si>
  <si>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</si>
  <si>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</si>
  <si>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</si>
  <si>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</si>
  <si>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</si>
  <si>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</si>
  <si>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</si>
  <si>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</si>
  <si>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</si>
  <si>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</si>
  <si>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</si>
  <si>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</si>
  <si>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</si>
  <si>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</si>
  <si>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</si>
  <si>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</si>
  <si>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</si>
  <si>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</si>
  <si>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</si>
  <si>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</si>
  <si>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</si>
  <si>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</si>
  <si>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</si>
  <si>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</si>
  <si>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</si>
  <si>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</si>
  <si>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</si>
  <si>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</si>
  <si>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</si>
  <si>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</si>
  <si>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</si>
  <si>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</si>
  <si>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</si>
  <si>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</si>
  <si>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</si>
  <si>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</si>
  <si>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</si>
  <si>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</si>
  <si>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</si>
  <si>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</si>
  <si>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</si>
  <si>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</si>
  <si>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</si>
  <si>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</si>
  <si>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</si>
  <si>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</si>
  <si>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</si>
  <si>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</si>
  <si>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</si>
  <si>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</si>
  <si>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</si>
  <si>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</si>
  <si>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</si>
  <si>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</si>
  <si>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</si>
  <si>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</si>
  <si>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</si>
  <si>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</si>
  <si>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</si>
  <si>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</si>
  <si>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</si>
  <si>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</si>
  <si>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</si>
  <si>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</si>
  <si>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</si>
  <si>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</si>
  <si>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</si>
  <si>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</si>
  <si>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</si>
  <si>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</si>
  <si>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</si>
  <si>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</si>
  <si>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</si>
  <si>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</si>
  <si>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</si>
  <si>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</si>
  <si>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</si>
  <si>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</si>
  <si>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</si>
  <si>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</si>
  <si>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</si>
  <si>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</si>
  <si>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</si>
  <si>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</si>
  <si>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</si>
  <si>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</si>
  <si>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</si>
  <si>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</si>
  <si>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</si>
  <si>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</si>
  <si>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</si>
  <si>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</si>
  <si>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</si>
  <si>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</si>
  <si>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</si>
  <si>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</si>
  <si>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</si>
  <si>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</si>
  <si>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</si>
  <si>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</si>
  <si>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</si>
  <si>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</si>
  <si>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</si>
  <si>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</si>
  <si>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</si>
  <si>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</si>
  <si>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</si>
  <si>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</si>
  <si>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</si>
  <si>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</si>
  <si>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</si>
  <si>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</si>
  <si>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</si>
  <si>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</si>
  <si>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</si>
  <si>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</si>
  <si>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</si>
  <si>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</si>
  <si>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</si>
  <si>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</si>
  <si>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</si>
  <si>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</si>
  <si>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</si>
  <si>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</si>
  <si>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</si>
  <si>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</si>
  <si>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</si>
  <si>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</si>
  <si>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</si>
  <si>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</si>
  <si>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</si>
  <si>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</si>
  <si>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</si>
  <si>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</si>
  <si>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</si>
  <si>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</si>
  <si>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</si>
  <si>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</si>
  <si>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</si>
  <si>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</si>
  <si>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</si>
  <si>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</si>
  <si>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</si>
  <si>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</si>
  <si>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</si>
  <si>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</si>
  <si>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</si>
  <si>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</si>
  <si>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</si>
  <si>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</si>
  <si>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</si>
  <si>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</si>
  <si>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</si>
  <si>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</si>
  <si>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</si>
  <si>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</si>
  <si>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</si>
  <si>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</si>
  <si>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</si>
  <si>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</si>
  <si>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</si>
  <si>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</si>
  <si>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</si>
  <si>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</si>
  <si>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</si>
  <si>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</si>
  <si>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</si>
  <si>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</si>
  <si>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</si>
  <si>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</si>
  <si>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</si>
  <si>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</si>
  <si>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</si>
  <si>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</si>
  <si>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</si>
  <si>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</si>
  <si>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</si>
  <si>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</si>
  <si>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</si>
  <si>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</si>
  <si>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</si>
  <si>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</si>
  <si>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</si>
  <si>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</si>
  <si>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</si>
  <si>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</si>
  <si>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</si>
  <si>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</si>
  <si>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</si>
  <si>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</si>
  <si>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</si>
  <si>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</si>
  <si>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</si>
  <si>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</si>
  <si>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</si>
  <si>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</si>
  <si>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</si>
  <si>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</si>
  <si>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</si>
  <si>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</si>
  <si>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</si>
  <si>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</si>
  <si>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</si>
  <si>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</si>
  <si>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</si>
  <si>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</si>
  <si>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</si>
  <si>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</si>
  <si>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</si>
  <si>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</si>
  <si>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</si>
  <si>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</si>
  <si>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</si>
  <si>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</si>
  <si>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</si>
  <si>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</si>
  <si>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</si>
  <si>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</si>
  <si>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</si>
  <si>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</si>
  <si>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</si>
  <si>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</si>
  <si>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</si>
  <si>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</si>
  <si>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</si>
  <si>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</si>
  <si>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</si>
  <si>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</si>
  <si>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</si>
  <si>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</si>
  <si>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</si>
  <si>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</si>
  <si>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</si>
  <si>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</si>
  <si>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</si>
  <si>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</si>
  <si>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</si>
  <si>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</si>
  <si>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</si>
  <si>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</si>
  <si>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</si>
  <si>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</si>
  <si>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</si>
  <si>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</si>
  <si>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</si>
  <si>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</si>
  <si>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</si>
  <si>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</si>
  <si>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</si>
  <si>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</si>
  <si>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</si>
  <si>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</si>
  <si>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</si>
  <si>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</si>
  <si>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</si>
  <si>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</si>
  <si>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</si>
  <si>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</si>
  <si>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</si>
  <si>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</si>
  <si>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</si>
  <si>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</si>
  <si>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</si>
  <si>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</si>
  <si>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</si>
  <si>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</si>
  <si>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</si>
  <si>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</si>
  <si>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</si>
  <si>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</si>
  <si>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</si>
  <si>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</si>
  <si>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</si>
  <si>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</si>
  <si>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</si>
  <si>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</si>
  <si>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</si>
  <si>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</si>
  <si>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</si>
  <si>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</si>
  <si>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</si>
  <si>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</si>
  <si>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</si>
  <si>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</si>
  <si>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</si>
  <si>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</si>
  <si>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</si>
  <si>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</si>
  <si>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</si>
  <si>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</si>
  <si>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</si>
  <si>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</si>
  <si>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</si>
  <si>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</si>
  <si>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</si>
  <si>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</si>
  <si>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</si>
  <si>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</si>
  <si>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</si>
  <si>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</si>
  <si>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</si>
  <si>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</si>
  <si>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</si>
  <si>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</si>
  <si>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</si>
  <si>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</si>
  <si>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</si>
  <si>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</si>
  <si>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</si>
  <si>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</si>
  <si>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</si>
  <si>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</si>
  <si>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</si>
  <si>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</si>
  <si>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</si>
  <si>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</si>
  <si>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</si>
  <si>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</si>
  <si>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</si>
  <si>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</si>
  <si>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</si>
  <si>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</si>
  <si>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</si>
  <si>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</si>
  <si>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</si>
  <si>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</si>
  <si>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</si>
  <si>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</si>
  <si>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</si>
  <si>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</si>
  <si>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</si>
  <si>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</si>
  <si>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</si>
  <si>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</si>
  <si>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</si>
  <si>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</si>
  <si>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</si>
  <si>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</si>
  <si>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</si>
  <si>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</si>
  <si>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</si>
  <si>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</si>
  <si>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</si>
  <si>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</si>
  <si>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</si>
  <si>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</si>
  <si>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</si>
  <si>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</si>
  <si>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</si>
  <si>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</si>
  <si>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</si>
  <si>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</si>
  <si>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</si>
  <si>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</si>
  <si>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</si>
  <si>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</si>
  <si>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</si>
  <si>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</si>
  <si>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</si>
  <si>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</si>
  <si>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</si>
  <si>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</si>
  <si>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</si>
  <si>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</si>
  <si>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</si>
  <si>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</si>
  <si>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</si>
  <si>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</si>
  <si>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</si>
  <si>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</si>
  <si>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</si>
  <si>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</si>
  <si>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</si>
  <si>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</si>
  <si>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</si>
  <si>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</si>
  <si>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</si>
  <si>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</si>
  <si>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</si>
  <si>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</si>
  <si>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</si>
  <si>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</si>
  <si>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</si>
  <si>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</si>
  <si>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</si>
  <si>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</si>
  <si>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</si>
  <si>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</si>
  <si>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</si>
  <si>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</si>
  <si>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</si>
  <si>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</si>
  <si>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</si>
  <si>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</si>
  <si>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</si>
  <si>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</si>
  <si>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</si>
  <si>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</si>
  <si>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</si>
  <si>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</si>
  <si>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</si>
  <si>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</si>
  <si>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</si>
  <si>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</si>
  <si>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</si>
  <si>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</si>
  <si>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</si>
  <si>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</si>
  <si>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</si>
  <si>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</si>
  <si>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</si>
  <si>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</si>
  <si>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</si>
  <si>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</si>
  <si>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</si>
  <si>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</si>
  <si>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</si>
  <si>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</si>
  <si>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</si>
  <si>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</si>
  <si>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</si>
  <si>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</si>
  <si>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</si>
  <si>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</si>
  <si>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</si>
  <si>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</si>
  <si>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</si>
  <si>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</si>
  <si>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</si>
  <si>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</si>
  <si>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</si>
  <si>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</si>
  <si>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</si>
  <si>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</si>
  <si>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</si>
  <si>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</si>
  <si>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</si>
  <si>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</si>
  <si>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</si>
  <si>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</si>
  <si>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</si>
  <si>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</si>
  <si>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</si>
  <si>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</si>
  <si>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</si>
  <si>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</si>
  <si>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</si>
  <si>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</si>
  <si>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</si>
  <si>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</si>
  <si>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</si>
  <si>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</si>
  <si>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</si>
  <si>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</si>
  <si>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</si>
  <si>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</si>
  <si>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</si>
  <si>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</si>
  <si>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</si>
  <si>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</si>
  <si>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</si>
  <si>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</si>
  <si>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</si>
  <si>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</si>
  <si>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</si>
  <si>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</si>
  <si>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</si>
  <si>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</si>
  <si>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</si>
  <si>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</si>
  <si>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</si>
  <si>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</si>
  <si>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</si>
  <si>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</si>
  <si>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</si>
  <si>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</si>
  <si>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</si>
  <si>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</si>
  <si>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</si>
  <si>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</si>
  <si>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</si>
  <si>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</si>
  <si>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</si>
  <si>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</si>
  <si>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</si>
  <si>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</si>
  <si>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</si>
  <si>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</si>
  <si>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</si>
  <si>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</si>
  <si>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</si>
  <si>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</si>
  <si>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</si>
  <si>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</si>
  <si>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</si>
  <si>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</si>
  <si>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</si>
  <si>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</si>
  <si>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</si>
  <si>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</si>
  <si>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</si>
  <si>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</si>
  <si>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</si>
  <si>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</si>
  <si>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</si>
  <si>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</si>
  <si>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</si>
  <si>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</si>
  <si>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</si>
  <si>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</si>
  <si>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</si>
  <si>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</si>
  <si>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</si>
  <si>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</si>
  <si>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</si>
  <si>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</si>
  <si>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</si>
  <si>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</si>
  <si>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</si>
  <si>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</si>
  <si>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</si>
  <si>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</si>
  <si>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</si>
  <si>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</si>
  <si>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</si>
  <si>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</si>
  <si>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</si>
  <si>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</si>
  <si>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</si>
  <si>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</si>
  <si>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</si>
  <si>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</si>
  <si>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</si>
  <si>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</si>
  <si>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</si>
  <si>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</si>
  <si>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</si>
  <si>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</si>
  <si>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</si>
  <si>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</si>
  <si>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</si>
  <si>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</si>
  <si>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</si>
  <si>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</si>
  <si>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</si>
  <si>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</si>
  <si>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</si>
  <si>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</si>
  <si>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</si>
  <si>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</si>
  <si>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</si>
  <si>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</si>
  <si>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</si>
  <si>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</si>
  <si>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</si>
  <si>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</si>
  <si>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</si>
  <si>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</si>
  <si>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</si>
  <si>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</si>
  <si>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</si>
  <si>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</si>
  <si>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</si>
  <si>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</si>
  <si>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</si>
  <si>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</si>
  <si>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</si>
  <si>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</si>
  <si>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</si>
  <si>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</si>
  <si>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</si>
  <si>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</si>
  <si>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</si>
  <si>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</si>
  <si>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</si>
  <si>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</si>
  <si>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</si>
  <si>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</si>
  <si>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</si>
  <si>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</si>
  <si>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</si>
  <si>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</si>
  <si>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</si>
  <si>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</si>
  <si>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</si>
  <si>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</si>
  <si>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</si>
  <si>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</si>
  <si>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</si>
  <si>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</si>
  <si>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</si>
  <si>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</si>
  <si>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</si>
  <si>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</si>
  <si>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</si>
  <si>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</si>
  <si>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</si>
  <si>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</si>
  <si>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</si>
  <si>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</si>
  <si>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</si>
  <si>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</si>
  <si>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</si>
  <si>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</si>
  <si>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</si>
  <si>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</si>
  <si>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</si>
  <si>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</si>
  <si>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</si>
  <si>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</si>
  <si>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</si>
  <si>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</si>
  <si>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</si>
  <si>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</si>
  <si>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</si>
  <si>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</si>
  <si>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</si>
  <si>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</si>
  <si>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</si>
  <si>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</si>
  <si>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</si>
  <si>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</si>
  <si>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</si>
  <si>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</si>
  <si>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</si>
  <si>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</si>
  <si>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</si>
  <si>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</si>
  <si>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</si>
  <si>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</si>
  <si>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</si>
  <si>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</si>
  <si>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</si>
  <si>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</si>
  <si>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</si>
  <si>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</si>
  <si>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</si>
  <si>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</si>
  <si>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</si>
  <si>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</si>
  <si>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</si>
  <si>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</si>
  <si>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</si>
  <si>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</si>
  <si>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</si>
  <si>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</si>
  <si>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</si>
  <si>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</si>
  <si>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</si>
  <si>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</si>
  <si>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</si>
  <si>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</si>
  <si>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</si>
  <si>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</si>
  <si>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</si>
  <si>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</si>
  <si>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</si>
  <si>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</si>
  <si>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</si>
  <si>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</si>
  <si>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</si>
  <si>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</si>
  <si>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</si>
  <si>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</si>
  <si>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</si>
  <si>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</si>
  <si>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</si>
  <si>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</si>
  <si>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</si>
  <si>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</si>
  <si>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</si>
  <si>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</si>
  <si>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</si>
  <si>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</si>
  <si>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</si>
  <si>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</si>
  <si>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</si>
  <si>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</si>
  <si>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</si>
  <si>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</si>
  <si>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</si>
  <si>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</si>
  <si>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</si>
  <si>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</si>
  <si>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</si>
  <si>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</si>
  <si>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</si>
  <si>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</si>
  <si>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</si>
  <si>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</si>
  <si>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</si>
  <si>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</si>
  <si>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</si>
  <si>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</si>
  <si>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</si>
  <si>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</si>
  <si>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</si>
  <si>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</si>
  <si>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</si>
  <si>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</si>
  <si>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</si>
  <si>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</si>
  <si>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</si>
  <si>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</si>
  <si>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</si>
  <si>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</si>
  <si>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</si>
  <si>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</si>
  <si>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</si>
  <si>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</si>
  <si>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</si>
  <si>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</si>
  <si>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</si>
  <si>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</si>
  <si>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</si>
  <si>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</si>
  <si>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</si>
  <si>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</si>
  <si>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</si>
  <si>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</si>
  <si>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</si>
  <si>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</si>
  <si>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</si>
  <si>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</si>
  <si>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</si>
  <si>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</si>
  <si>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</si>
  <si>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</si>
  <si>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</si>
  <si>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</si>
  <si>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</si>
  <si>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</si>
  <si>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</si>
  <si>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</si>
  <si>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</si>
  <si>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</si>
  <si>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</si>
  <si>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</si>
  <si>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</si>
  <si>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</si>
  <si>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</si>
  <si>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</si>
  <si>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</si>
  <si>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</si>
  <si>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</si>
  <si>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</si>
  <si>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</si>
  <si>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</si>
  <si>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</si>
  <si>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</si>
  <si>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</si>
  <si>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</si>
  <si>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</si>
  <si>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</si>
  <si>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</si>
  <si>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</si>
  <si>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</si>
  <si>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</si>
  <si>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</si>
  <si>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</si>
  <si>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</si>
  <si>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</si>
  <si>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</si>
  <si>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</si>
  <si>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</si>
  <si>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</si>
  <si>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</si>
  <si>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</si>
  <si>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</si>
  <si>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</si>
  <si>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</si>
  <si>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</si>
  <si>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</si>
  <si>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</si>
  <si>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</si>
  <si>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</si>
  <si>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</si>
  <si>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</si>
  <si>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</si>
  <si>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</si>
  <si>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</si>
  <si>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</si>
  <si>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</si>
  <si>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</si>
  <si>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</si>
  <si>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</si>
  <si>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</si>
  <si>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</si>
  <si>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</si>
  <si>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</si>
  <si>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</si>
  <si>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</si>
  <si>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</si>
  <si>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</si>
  <si>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</si>
  <si>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</si>
  <si>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</si>
  <si>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</si>
  <si>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</si>
  <si>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</si>
  <si>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</si>
  <si>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</si>
  <si>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</si>
  <si>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</si>
  <si>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</si>
  <si>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</si>
  <si>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</si>
  <si>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</si>
  <si>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</si>
  <si>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</si>
  <si>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</si>
  <si>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</si>
  <si>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</si>
  <si>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</si>
  <si>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</si>
  <si>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</si>
  <si>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</si>
  <si>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</si>
  <si>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</si>
  <si>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</si>
  <si>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</si>
  <si>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</si>
  <si>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</si>
  <si>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</si>
  <si>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</si>
  <si>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</si>
  <si>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</si>
  <si>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</si>
  <si>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</si>
  <si>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</si>
  <si>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</si>
  <si>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</si>
  <si>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</si>
  <si>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</si>
  <si>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</si>
  <si>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</si>
  <si>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</si>
  <si>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</si>
  <si>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</si>
  <si>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</si>
  <si>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</si>
  <si>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</si>
  <si>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</si>
  <si>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</si>
  <si>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</si>
  <si>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</si>
  <si>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</si>
  <si>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</si>
  <si>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</si>
  <si>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</si>
  <si>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</si>
  <si>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</si>
  <si>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</si>
  <si>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</si>
  <si>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</si>
  <si>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</si>
  <si>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</si>
  <si>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</si>
  <si>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</si>
  <si>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</si>
  <si>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</si>
  <si>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</si>
  <si>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</si>
  <si>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</si>
  <si>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</si>
  <si>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</si>
  <si>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</si>
  <si>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</si>
  <si>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</si>
  <si>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</si>
  <si>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</si>
  <si>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</si>
  <si>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</si>
  <si>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</si>
  <si>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</si>
  <si>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</si>
  <si>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</si>
  <si>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</si>
  <si>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</si>
  <si>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</si>
  <si>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</si>
  <si>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</si>
  <si>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</si>
  <si>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</si>
  <si>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</si>
  <si>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</si>
  <si>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</si>
  <si>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</si>
  <si>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</si>
  <si>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</si>
  <si>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</si>
  <si>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</si>
  <si>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</si>
  <si>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</si>
  <si>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</si>
  <si>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</si>
  <si>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</si>
  <si>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</si>
  <si>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</si>
  <si>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</si>
  <si>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</si>
  <si>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</si>
  <si>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</si>
  <si>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</si>
  <si>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</si>
  <si>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</si>
  <si>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</si>
  <si>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</si>
  <si>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</si>
  <si>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</si>
  <si>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</si>
  <si>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</si>
  <si>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</si>
  <si>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</si>
  <si>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</si>
  <si>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</si>
  <si>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</si>
  <si>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</si>
  <si>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</si>
  <si>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</si>
  <si>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</si>
  <si>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</si>
  <si>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</si>
  <si>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</si>
  <si>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</si>
  <si>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</si>
  <si>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</si>
  <si>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</si>
  <si>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</si>
  <si>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</si>
  <si>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</si>
  <si>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</si>
  <si>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</si>
  <si>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</si>
  <si>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</si>
  <si>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</si>
  <si>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</si>
  <si>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</si>
  <si>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</si>
  <si>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</si>
  <si>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</si>
  <si>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</si>
  <si>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</si>
  <si>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</si>
  <si>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</si>
  <si>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</si>
  <si>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</si>
  <si>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</si>
  <si>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</si>
  <si>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</si>
  <si>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</si>
  <si>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</si>
  <si>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</si>
  <si>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</si>
  <si>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</si>
  <si>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</si>
  <si>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</si>
  <si>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</si>
  <si>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</si>
  <si>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</si>
  <si>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</si>
  <si>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</si>
  <si>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</si>
  <si>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</si>
  <si>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</si>
  <si>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</si>
  <si>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</si>
  <si>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</si>
  <si>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</si>
  <si>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</si>
  <si>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</si>
  <si>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</si>
  <si>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</si>
  <si>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</si>
  <si>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</si>
  <si>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</si>
  <si>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</si>
  <si>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</si>
  <si>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</si>
  <si>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</si>
  <si>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</si>
  <si>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</si>
  <si>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</si>
  <si>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</si>
  <si>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</si>
  <si>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</si>
  <si>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</si>
  <si>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</si>
  <si>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</si>
  <si>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</si>
  <si>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</si>
  <si>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</si>
  <si>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</si>
  <si>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</si>
  <si>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</si>
  <si>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</si>
  <si>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</si>
  <si>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</si>
  <si>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</si>
  <si>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</si>
  <si>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</si>
  <si>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</si>
  <si>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</si>
  <si>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</si>
  <si>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</si>
  <si>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</si>
  <si>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</si>
  <si>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</si>
  <si>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</si>
  <si>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</si>
  <si>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</si>
  <si>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</si>
  <si>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</si>
  <si>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</si>
  <si>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</si>
  <si>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</si>
  <si>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</si>
  <si>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</si>
  <si>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</si>
  <si>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</si>
  <si>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</si>
  <si>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</si>
  <si>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</si>
  <si>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</si>
  <si>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</si>
  <si>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</si>
  <si>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</si>
  <si>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</si>
  <si>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</si>
  <si>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</si>
  <si>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</si>
  <si>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</si>
  <si>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</si>
  <si>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</si>
  <si>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</si>
  <si>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</si>
  <si>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</si>
  <si>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</si>
  <si>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</si>
  <si>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</si>
  <si>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</si>
  <si>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</si>
  <si>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</si>
  <si>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</si>
  <si>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</si>
  <si>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</si>
  <si>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</si>
  <si>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</si>
  <si>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</si>
  <si>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</si>
  <si>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</si>
  <si>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</si>
  <si>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</si>
  <si>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</si>
  <si>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</si>
  <si>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</si>
  <si>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</si>
  <si>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</si>
  <si>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</si>
  <si>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</si>
  <si>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</si>
  <si>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</si>
  <si>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</si>
  <si>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</si>
  <si>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</si>
  <si>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</si>
  <si>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</si>
  <si>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</si>
  <si>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</si>
  <si>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</si>
  <si>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</si>
  <si>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</si>
  <si>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</si>
  <si>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</si>
  <si>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</si>
  <si>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</si>
  <si>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</si>
  <si>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</si>
  <si>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</si>
  <si>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</si>
  <si>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</si>
  <si>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</si>
  <si>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</si>
  <si>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</si>
  <si>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</si>
  <si>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</si>
  <si>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</si>
  <si>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</si>
  <si>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</si>
  <si>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</si>
  <si>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</si>
  <si>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</si>
  <si>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</si>
  <si>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</si>
  <si>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</si>
  <si>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</si>
  <si>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</si>
  <si>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</si>
  <si>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</si>
  <si>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</si>
  <si>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</si>
  <si>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</si>
  <si>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</si>
  <si>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</si>
  <si>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</si>
  <si>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</si>
  <si>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</si>
  <si>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</si>
  <si>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</si>
  <si>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</si>
  <si>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</si>
  <si>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</si>
  <si>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</si>
  <si>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</si>
  <si>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</si>
  <si>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</si>
  <si>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</si>
  <si>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</si>
  <si>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</si>
  <si>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</si>
  <si>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</si>
  <si>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</si>
  <si>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</si>
  <si>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</si>
  <si>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</si>
  <si>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</si>
  <si>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</si>
  <si>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</si>
  <si>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</si>
  <si>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</si>
  <si>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</si>
  <si>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</si>
  <si>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</si>
  <si>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</si>
  <si>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</si>
  <si>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</si>
  <si>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</si>
  <si>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</si>
  <si>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</si>
  <si>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</si>
  <si>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</si>
  <si>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</si>
  <si>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</si>
  <si>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</si>
  <si>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</si>
  <si>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</si>
  <si>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</si>
  <si>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</si>
  <si>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</si>
  <si>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</si>
  <si>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</si>
  <si>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</si>
  <si>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</si>
  <si>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</si>
  <si>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</si>
  <si>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</si>
  <si>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</si>
  <si>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</si>
  <si>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</si>
  <si>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</si>
  <si>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</si>
  <si>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</si>
  <si>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</si>
  <si>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</si>
  <si>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</si>
  <si>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</si>
  <si>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</si>
  <si>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</si>
  <si>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</si>
  <si>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</si>
  <si>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</si>
  <si>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</si>
  <si>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</si>
  <si>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</si>
  <si>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</si>
  <si>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</si>
  <si>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</si>
  <si>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</si>
  <si>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</si>
  <si>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</si>
  <si>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</si>
  <si>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</si>
  <si>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</si>
  <si>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</si>
  <si>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</si>
  <si>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</si>
  <si>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</si>
  <si>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</si>
  <si>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</si>
  <si>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</si>
  <si>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</si>
  <si>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</si>
  <si>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</si>
  <si>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</si>
  <si>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</si>
  <si>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</si>
  <si>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</si>
  <si>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</si>
  <si>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</si>
  <si>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</si>
  <si>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</si>
  <si>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</si>
  <si>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</si>
  <si>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</si>
  <si>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</si>
  <si>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</si>
  <si>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</si>
  <si>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</si>
  <si>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</si>
  <si>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</si>
  <si>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</si>
  <si>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</si>
  <si>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</si>
  <si>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</si>
  <si>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</si>
  <si>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</si>
  <si>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</si>
  <si>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</si>
  <si>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</si>
  <si>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</si>
  <si>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</si>
  <si>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</si>
  <si>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</si>
  <si>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</si>
  <si>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</si>
  <si>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</si>
  <si>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</si>
  <si>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</si>
  <si>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</si>
  <si>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</si>
  <si>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</si>
  <si>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</si>
  <si>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</si>
  <si>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</si>
  <si>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</si>
  <si>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</si>
  <si>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</si>
  <si>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</si>
  <si>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</si>
  <si>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</si>
  <si>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</si>
  <si>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</si>
  <si>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</si>
  <si>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</si>
  <si>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</si>
  <si>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</si>
  <si>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</si>
  <si>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</si>
  <si>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</si>
  <si>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</si>
  <si>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</si>
  <si>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</si>
  <si>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</si>
  <si>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</si>
  <si>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</si>
  <si>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</si>
  <si>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</si>
  <si>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</si>
  <si>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</si>
  <si>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</si>
  <si>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</si>
  <si>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</si>
  <si>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</si>
  <si>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</si>
  <si>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</si>
  <si>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</si>
  <si>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</si>
  <si>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</si>
  <si>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</si>
  <si>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</si>
  <si>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</si>
  <si>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</si>
  <si>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</si>
  <si>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</si>
  <si>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</si>
  <si>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</si>
  <si>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</si>
  <si>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</si>
  <si>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</si>
  <si>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</si>
  <si>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</si>
  <si>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</si>
  <si>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</si>
  <si>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</si>
  <si>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</si>
  <si>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</si>
  <si>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</si>
  <si>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</si>
  <si>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</si>
  <si>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</si>
  <si>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</si>
  <si>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</si>
  <si>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</si>
  <si>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</si>
  <si>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</si>
  <si>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</si>
  <si>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</si>
  <si>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</si>
  <si>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</si>
  <si>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</si>
  <si>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</si>
  <si>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</si>
  <si>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</si>
  <si>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</si>
  <si>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</si>
  <si>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</si>
  <si>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</si>
  <si>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</si>
  <si>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</si>
  <si>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</si>
  <si>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</si>
  <si>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</si>
  <si>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</si>
  <si>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</si>
  <si>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</si>
  <si>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</si>
  <si>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</si>
  <si>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</si>
  <si>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</si>
  <si>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</si>
  <si>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</si>
  <si>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</si>
  <si>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</si>
  <si>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</si>
  <si>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</si>
  <si>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</si>
  <si>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</si>
  <si>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</si>
  <si>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</si>
  <si>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</si>
  <si>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</si>
  <si>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</si>
  <si>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</si>
  <si>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</si>
  <si>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</si>
  <si>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</si>
  <si>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</si>
  <si>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</si>
  <si>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</si>
  <si>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</si>
  <si>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</si>
  <si>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</si>
  <si>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</si>
  <si>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</si>
  <si>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</si>
  <si>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</si>
  <si>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</si>
  <si>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</si>
  <si>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</si>
  <si>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</si>
  <si>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</si>
  <si>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</si>
  <si>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</si>
  <si>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</si>
  <si>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</si>
  <si>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</si>
  <si>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</si>
  <si>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</si>
  <si>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</si>
  <si>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</si>
  <si>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</si>
  <si>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</si>
  <si>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</si>
  <si>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</si>
  <si>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</si>
  <si>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</si>
  <si>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</si>
  <si>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</si>
  <si>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</si>
  <si>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</si>
  <si>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</si>
  <si>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</si>
  <si>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</si>
  <si>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</si>
  <si>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</si>
  <si>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</si>
  <si>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</si>
  <si>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</si>
  <si>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</si>
  <si>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</si>
  <si>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</si>
  <si>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</si>
  <si>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</si>
  <si>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</si>
  <si>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</si>
  <si>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</si>
  <si>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</si>
  <si>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</si>
  <si>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</si>
  <si>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</si>
  <si>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</si>
  <si>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</si>
  <si>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</si>
  <si>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</si>
  <si>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</si>
  <si>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</si>
  <si>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</si>
  <si>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</si>
  <si>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</si>
  <si>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</si>
  <si>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</si>
  <si>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</si>
  <si>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</si>
  <si>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</si>
  <si>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</si>
  <si>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</si>
  <si>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</si>
  <si>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</si>
  <si>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</si>
  <si>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</si>
  <si>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</si>
  <si>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</si>
  <si>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</si>
  <si>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</si>
  <si>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</si>
  <si>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</si>
  <si>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</si>
  <si>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</si>
  <si>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</si>
  <si>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</si>
  <si>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</si>
  <si>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</si>
  <si>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</si>
  <si>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</si>
  <si>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</si>
  <si>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</si>
  <si>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</si>
  <si>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</si>
  <si>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</si>
  <si>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</si>
  <si>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</si>
  <si>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</si>
  <si>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</si>
  <si>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</si>
  <si>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</si>
  <si>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</si>
  <si>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</si>
  <si>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</si>
  <si>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</si>
  <si>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</si>
  <si>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</si>
  <si>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</si>
  <si>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</si>
  <si>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</si>
  <si>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</si>
  <si>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</si>
  <si>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</si>
  <si>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</si>
  <si>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</si>
  <si>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</si>
  <si>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</si>
  <si>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</si>
  <si>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</si>
  <si>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</si>
  <si>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</si>
  <si>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</si>
  <si>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</si>
  <si>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</si>
  <si>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</si>
  <si>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</si>
  <si>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</si>
  <si>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</si>
  <si>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</si>
  <si>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</si>
  <si>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</si>
  <si>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</si>
  <si>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</si>
  <si>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</si>
  <si>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</si>
  <si>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</si>
  <si>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</si>
  <si>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</si>
  <si>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</si>
  <si>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</si>
  <si>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</si>
  <si>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</si>
  <si>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</si>
  <si>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</si>
  <si>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</si>
  <si>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</si>
  <si>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</si>
  <si>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</si>
  <si>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</si>
  <si>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</si>
  <si>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</si>
  <si>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</si>
  <si>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</si>
  <si>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</si>
  <si>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</si>
  <si>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</si>
  <si>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</si>
  <si>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</si>
  <si>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</si>
  <si>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</si>
  <si>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</si>
  <si>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</si>
  <si>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</si>
  <si>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</si>
  <si>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</si>
  <si>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</si>
  <si>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</si>
  <si>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</si>
  <si>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</si>
  <si>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</si>
  <si>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</si>
  <si>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</si>
  <si>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</si>
  <si>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</si>
  <si>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</si>
  <si>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</si>
  <si>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</si>
  <si>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</si>
  <si>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</si>
  <si>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</si>
  <si>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</si>
  <si>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</si>
  <si>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</si>
  <si>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</si>
  <si>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</si>
  <si>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</si>
  <si>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</si>
  <si>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</si>
  <si>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</si>
  <si>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</si>
  <si>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</si>
  <si>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</si>
  <si>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</si>
  <si>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</si>
  <si>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</si>
  <si>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</si>
  <si>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</si>
  <si>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</si>
  <si>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</si>
  <si>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</si>
  <si>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</si>
  <si>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</si>
  <si>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</si>
  <si>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</si>
  <si>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</si>
  <si>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</si>
  <si>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</si>
  <si>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</si>
  <si>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</si>
  <si>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</si>
  <si>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</si>
  <si>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</si>
  <si>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</si>
  <si>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</si>
  <si>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</si>
  <si>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</si>
  <si>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</si>
  <si>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</si>
  <si>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</si>
  <si>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</si>
  <si>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</si>
  <si>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</si>
  <si>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</si>
  <si>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</si>
  <si>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</si>
  <si>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</si>
  <si>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</si>
  <si>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</si>
  <si>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</si>
  <si>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</si>
  <si>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</si>
  <si>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</si>
  <si>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</si>
  <si>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</si>
  <si>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</si>
  <si>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</si>
  <si>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</si>
  <si>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</si>
  <si>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</si>
  <si>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</si>
  <si>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</si>
  <si>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</si>
  <si>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</si>
  <si>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</si>
  <si>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</si>
  <si>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</si>
  <si>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</si>
  <si>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</si>
  <si>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</si>
  <si>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</si>
  <si>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</si>
  <si>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</si>
  <si>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</si>
  <si>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</si>
  <si>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</si>
  <si>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</si>
  <si>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</si>
  <si>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</si>
  <si>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</si>
  <si>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</si>
  <si>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</si>
  <si>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</si>
  <si>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</si>
  <si>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</si>
  <si>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</si>
  <si>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</si>
  <si>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</si>
  <si>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</si>
  <si>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</si>
  <si>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</si>
  <si>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</si>
  <si>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</si>
  <si>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</si>
  <si>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</si>
  <si>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</si>
  <si>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</si>
  <si>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</si>
  <si>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</si>
  <si>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</si>
  <si>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</si>
  <si>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</si>
  <si>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</si>
  <si>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</si>
  <si>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</si>
  <si>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</si>
  <si>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</si>
  <si>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</si>
  <si>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</si>
  <si>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</si>
  <si>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</si>
  <si>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</si>
  <si>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</si>
  <si>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</si>
  <si>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</si>
  <si>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</si>
  <si>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</si>
  <si>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</si>
  <si>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</si>
  <si>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</si>
  <si>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</si>
  <si>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</si>
  <si>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</si>
  <si>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</si>
  <si>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</si>
  <si>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</si>
  <si>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</si>
  <si>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</si>
  <si>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</si>
  <si>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</si>
  <si>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</si>
  <si>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</si>
  <si>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</si>
  <si>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</si>
  <si>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</si>
  <si>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</si>
  <si>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</si>
  <si>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</si>
  <si>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</si>
  <si>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</si>
  <si>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</si>
  <si>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</si>
  <si>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</si>
  <si>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</si>
  <si>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</si>
  <si>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</si>
  <si>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</si>
  <si>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</si>
  <si>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</si>
  <si>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</si>
  <si>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</si>
  <si>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</si>
  <si>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</si>
  <si>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</si>
  <si>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</si>
  <si>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</si>
  <si>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</si>
  <si>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</si>
  <si>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</si>
  <si>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</si>
  <si>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</si>
  <si>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</si>
  <si>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</si>
  <si>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</si>
  <si>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</si>
  <si>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</si>
  <si>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</si>
  <si>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</si>
  <si>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</si>
  <si>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</si>
  <si>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</si>
  <si>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</si>
  <si>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</si>
  <si>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</si>
  <si>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</si>
  <si>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</si>
  <si>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</si>
  <si>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</si>
  <si>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</si>
  <si>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</si>
  <si>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</si>
  <si>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</si>
  <si>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</si>
  <si>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</si>
  <si>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</si>
  <si>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</si>
  <si>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</si>
  <si>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</si>
  <si>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</si>
  <si>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</si>
  <si>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</si>
  <si>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</si>
  <si>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</si>
  <si>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</si>
  <si>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</si>
  <si>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</si>
  <si>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</si>
  <si>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</si>
  <si>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</si>
  <si>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</si>
  <si>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</si>
  <si>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</si>
  <si>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</si>
  <si>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</si>
  <si>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</si>
  <si>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</si>
  <si>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</si>
  <si>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</si>
  <si>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</si>
  <si>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</si>
  <si>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</si>
  <si>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</si>
  <si>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</si>
  <si>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</si>
  <si>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</si>
  <si>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</si>
  <si>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</si>
  <si>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</si>
  <si>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</si>
  <si>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</si>
  <si>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</si>
  <si>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</si>
  <si>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</si>
  <si>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</si>
  <si>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</si>
  <si>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</si>
  <si>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</si>
  <si>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</si>
  <si>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</si>
  <si>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</si>
  <si>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</si>
  <si>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</si>
  <si>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</si>
  <si>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</si>
  <si>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</si>
  <si>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</si>
  <si>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</si>
  <si>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</si>
  <si>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</si>
  <si>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</si>
  <si>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</si>
  <si>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</si>
  <si>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</si>
  <si>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</si>
  <si>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</si>
  <si>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</si>
  <si>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</si>
  <si>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</si>
  <si>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</si>
  <si>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</si>
  <si>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</si>
  <si>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</si>
  <si>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</si>
  <si>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</si>
  <si>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</si>
  <si>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</si>
  <si>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</si>
  <si>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</si>
  <si>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</si>
  <si>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</si>
  <si>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</si>
  <si>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</si>
  <si>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</si>
  <si>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</si>
  <si>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</si>
  <si>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</si>
  <si>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</si>
  <si>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</si>
  <si>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</si>
  <si>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</si>
  <si>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</si>
  <si>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</si>
  <si>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</si>
  <si>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</si>
  <si>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</si>
  <si>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</si>
  <si>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</si>
  <si>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</si>
  <si>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</si>
  <si>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</si>
  <si>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</si>
  <si>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</si>
  <si>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</si>
  <si>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</si>
  <si>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</si>
  <si>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</si>
  <si>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</si>
  <si>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</si>
  <si>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</si>
  <si>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</si>
  <si>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</si>
  <si>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</si>
  <si>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</si>
  <si>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</si>
  <si>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</si>
  <si>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</si>
  <si>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</si>
  <si>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</si>
  <si>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</si>
  <si>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</si>
  <si>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</si>
  <si>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</si>
  <si>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</si>
  <si>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</si>
  <si>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</si>
  <si>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</si>
  <si>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</si>
  <si>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</si>
  <si>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</si>
  <si>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</si>
  <si>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</si>
  <si>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</si>
  <si>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</si>
  <si>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</si>
  <si>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</si>
  <si>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</si>
  <si>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</si>
  <si>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</si>
  <si>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</si>
  <si>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</si>
  <si>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</si>
  <si>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</si>
  <si>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</si>
  <si>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</si>
  <si>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</si>
  <si>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</si>
  <si>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</si>
  <si>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</si>
  <si>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</si>
  <si>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</si>
  <si>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</si>
  <si>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</si>
  <si>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</si>
  <si>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</si>
  <si>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</si>
  <si>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</si>
  <si>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</si>
  <si>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</si>
  <si>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</si>
  <si>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</si>
  <si>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</si>
  <si>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</si>
  <si>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</si>
  <si>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</si>
  <si>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</si>
  <si>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</si>
  <si>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</si>
  <si>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</si>
  <si>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</si>
  <si>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</si>
  <si>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</si>
  <si>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</si>
  <si>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</si>
  <si>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</si>
  <si>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</si>
  <si>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</si>
  <si>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</si>
  <si>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</si>
  <si>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</si>
  <si>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</si>
  <si>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</si>
  <si>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</si>
  <si>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</si>
  <si>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</si>
  <si>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</si>
  <si>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</si>
  <si>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</si>
  <si>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</si>
  <si>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</si>
  <si>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</si>
  <si>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</si>
  <si>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</si>
  <si>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</si>
  <si>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</si>
  <si>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</si>
  <si>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</si>
  <si>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</si>
  <si>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</si>
  <si>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</si>
  <si>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</si>
  <si>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</si>
  <si>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</si>
  <si>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</si>
  <si>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</si>
  <si>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</si>
  <si>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</si>
  <si>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</si>
  <si>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</si>
  <si>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</si>
  <si>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</si>
  <si>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</si>
  <si>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</si>
  <si>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</si>
  <si>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</si>
  <si>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</si>
  <si>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</si>
  <si>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</si>
  <si>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</si>
  <si>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</si>
  <si>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</si>
  <si>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</si>
  <si>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</si>
  <si>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</si>
  <si>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</si>
  <si>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</si>
  <si>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</si>
  <si>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</si>
  <si>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</si>
  <si>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</si>
  <si>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</si>
  <si>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</si>
  <si>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</si>
  <si>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</si>
  <si>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</si>
  <si>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</si>
  <si>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</si>
  <si>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</si>
  <si>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</si>
  <si>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</si>
  <si>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</si>
  <si>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</si>
  <si>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</si>
  <si>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</si>
  <si>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</si>
  <si>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</si>
  <si>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</si>
  <si>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</si>
  <si>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</si>
  <si>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</si>
  <si>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</si>
  <si>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</si>
  <si>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</si>
  <si>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</si>
  <si>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</si>
  <si>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</si>
  <si>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</si>
  <si>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</si>
  <si>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</si>
  <si>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</si>
  <si>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</si>
  <si>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</si>
  <si>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</si>
  <si>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</si>
  <si>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</si>
  <si>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</si>
  <si>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</si>
  <si>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</si>
  <si>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</si>
  <si>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</si>
  <si>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</si>
  <si>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</si>
  <si>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</si>
  <si>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</si>
  <si>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</si>
  <si>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</si>
  <si>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</si>
  <si>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</si>
  <si>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</si>
  <si>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</si>
  <si>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</si>
  <si>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</si>
  <si>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</si>
  <si>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</si>
  <si>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</si>
  <si>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</si>
  <si>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</si>
  <si>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</si>
  <si>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</si>
  <si>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</si>
  <si>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</si>
  <si>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</si>
  <si>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</si>
  <si>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</si>
  <si>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</si>
  <si>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</si>
  <si>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</si>
  <si>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</si>
  <si>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</si>
  <si>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</si>
  <si>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</si>
  <si>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</si>
  <si>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</si>
  <si>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</si>
  <si>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</si>
  <si>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</si>
  <si>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</si>
  <si>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</si>
  <si>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</si>
  <si>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</si>
  <si>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</si>
  <si>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</si>
  <si>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</si>
  <si>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</si>
  <si>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</si>
  <si>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</si>
  <si>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</si>
  <si>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</si>
  <si>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</si>
  <si>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</si>
  <si>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</si>
  <si>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</si>
  <si>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</si>
  <si>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</si>
  <si>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</si>
  <si>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</si>
  <si>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</si>
  <si>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</si>
  <si>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</si>
  <si>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</si>
  <si>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</si>
  <si>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</si>
  <si>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</si>
  <si>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</si>
  <si>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</si>
  <si>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</si>
  <si>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</si>
  <si>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</si>
  <si>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</si>
  <si>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</si>
  <si>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</si>
  <si>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</si>
  <si>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</si>
  <si>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</si>
  <si>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</si>
  <si>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</si>
  <si>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</si>
  <si>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</si>
  <si>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</si>
  <si>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</si>
  <si>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</si>
  <si>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</si>
  <si>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</si>
  <si>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</si>
  <si>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</si>
  <si>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</si>
  <si>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</si>
  <si>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</si>
  <si>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</si>
  <si>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</si>
  <si>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</si>
  <si>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</si>
  <si>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</si>
  <si>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</si>
  <si>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</si>
  <si>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</si>
  <si>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</si>
  <si>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</si>
  <si>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</si>
  <si>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</si>
  <si>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</si>
  <si>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</si>
  <si>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</si>
  <si>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</si>
  <si>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</si>
  <si>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</si>
  <si>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</si>
  <si>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</si>
  <si>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</si>
  <si>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</si>
  <si>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</si>
  <si>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</si>
  <si>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</si>
  <si>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</si>
  <si>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</si>
  <si>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</si>
  <si>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</si>
  <si>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</si>
  <si>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</si>
  <si>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</si>
  <si>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</si>
  <si>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</si>
  <si>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</si>
  <si>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</si>
  <si>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</si>
  <si>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</si>
  <si>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</si>
  <si>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</si>
  <si>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</si>
  <si>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</si>
  <si>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</si>
  <si>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</si>
  <si>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</si>
  <si>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</si>
  <si>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</si>
  <si>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</si>
  <si>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</si>
  <si>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</si>
  <si>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</si>
  <si>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</si>
  <si>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</si>
  <si>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</si>
  <si>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</si>
  <si>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</si>
  <si>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</si>
  <si>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</si>
  <si>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</si>
  <si>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</si>
  <si>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</si>
  <si>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</si>
  <si>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</si>
  <si>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</si>
  <si>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</si>
  <si>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</si>
  <si>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</si>
  <si>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</si>
  <si>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</si>
  <si>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</si>
  <si>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</si>
  <si>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</si>
  <si>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</si>
  <si>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</si>
  <si>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</si>
  <si>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</si>
  <si>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</si>
  <si>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</si>
  <si>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</si>
  <si>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</si>
  <si>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</si>
  <si>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</si>
  <si>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</si>
  <si>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</si>
  <si>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</si>
  <si>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</si>
  <si>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</si>
  <si>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</si>
  <si>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</si>
  <si>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</si>
  <si>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</si>
  <si>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</si>
  <si>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</si>
  <si>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</si>
  <si>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</si>
  <si>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</si>
  <si>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</si>
  <si>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</si>
  <si>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</si>
  <si>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</si>
  <si>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</si>
  <si>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</si>
  <si>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</si>
  <si>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</si>
  <si>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</si>
  <si>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</si>
  <si>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</si>
  <si>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</si>
  <si>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</si>
  <si>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</si>
  <si>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</si>
  <si>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</si>
  <si>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</si>
  <si>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</si>
  <si>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</si>
  <si>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</si>
  <si>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</si>
  <si>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</si>
  <si>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</si>
  <si>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</si>
  <si>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</si>
  <si>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</si>
  <si>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</si>
  <si>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</si>
  <si>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</si>
  <si>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</si>
  <si>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</si>
  <si>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</si>
  <si>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</si>
  <si>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</si>
  <si>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</si>
  <si>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</si>
  <si>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</si>
  <si>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</si>
  <si>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</si>
  <si>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</si>
  <si>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</si>
  <si>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</si>
  <si>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</si>
  <si>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</si>
  <si>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</si>
  <si>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</si>
  <si>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</si>
  <si>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</si>
  <si>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</si>
  <si>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</si>
  <si>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</si>
  <si>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</si>
  <si>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</si>
  <si>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</si>
  <si>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</si>
  <si>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</si>
  <si>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</si>
  <si>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</si>
  <si>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</si>
  <si>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</si>
  <si>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</si>
  <si>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</si>
  <si>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</si>
  <si>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</si>
  <si>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</si>
  <si>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</si>
  <si>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</si>
  <si>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</si>
  <si>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</si>
  <si>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</si>
  <si>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</si>
  <si>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</si>
  <si>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</si>
  <si>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</si>
  <si>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</si>
  <si>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</si>
  <si>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</si>
  <si>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</si>
  <si>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</si>
  <si>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</si>
  <si>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</si>
  <si>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</si>
  <si>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</si>
  <si>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</si>
  <si>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</si>
  <si>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</si>
  <si>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</si>
  <si>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</si>
  <si>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</si>
  <si>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</si>
  <si>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</si>
  <si>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</si>
  <si>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</si>
  <si>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</si>
  <si>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</si>
  <si>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</si>
  <si>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</si>
  <si>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</si>
  <si>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</si>
  <si>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</si>
  <si>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</si>
  <si>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</si>
  <si>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</si>
  <si>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</si>
  <si>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</si>
  <si>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</si>
  <si>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</si>
  <si>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</si>
  <si>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</si>
  <si>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</si>
  <si>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</si>
  <si>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</si>
  <si>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</si>
  <si>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</si>
  <si>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</si>
  <si>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</si>
  <si>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</si>
  <si>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</si>
  <si>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</si>
  <si>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</si>
  <si>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</si>
  <si>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</si>
  <si>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</si>
  <si>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</si>
  <si>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</si>
  <si>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</si>
  <si>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</si>
  <si>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</si>
  <si>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</si>
  <si>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</si>
  <si>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</si>
  <si>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</si>
  <si>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</si>
  <si>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</si>
  <si>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</si>
  <si>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</si>
  <si>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</si>
  <si>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</si>
  <si>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</si>
  <si>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</si>
  <si>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</si>
  <si>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</si>
  <si>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</si>
  <si>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</si>
  <si>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</si>
  <si>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</si>
  <si>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</si>
  <si>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</si>
  <si>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</si>
  <si>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</si>
  <si>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</si>
  <si>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</si>
  <si>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</si>
  <si>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</si>
  <si>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</si>
  <si>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</si>
  <si>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</si>
  <si>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</si>
  <si>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</si>
  <si>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</si>
  <si>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</si>
  <si>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</si>
  <si>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</si>
  <si>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</si>
  <si>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</si>
  <si>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</si>
  <si>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</si>
  <si>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</si>
  <si>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</si>
  <si>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</si>
  <si>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</si>
  <si>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</si>
  <si>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</si>
  <si>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</si>
  <si>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</si>
  <si>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</si>
  <si>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</si>
  <si>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</si>
  <si>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</si>
  <si>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</si>
  <si>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</si>
  <si>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</si>
  <si>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</si>
  <si>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</si>
  <si>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</si>
  <si>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</si>
  <si>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</si>
  <si>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</si>
  <si>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</si>
  <si>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</si>
  <si>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</si>
  <si>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</si>
  <si>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</si>
  <si>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</si>
  <si>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</si>
  <si>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</si>
  <si>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</si>
  <si>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</si>
  <si>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</si>
  <si>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</si>
  <si>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</si>
  <si>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</si>
  <si>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</si>
  <si>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</si>
  <si>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</si>
  <si>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</si>
  <si>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</si>
  <si>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</si>
  <si>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</si>
  <si>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</si>
  <si>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</si>
  <si>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</si>
  <si>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</si>
  <si>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</si>
  <si>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</si>
  <si>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</si>
  <si>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</si>
  <si>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</si>
  <si>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</si>
  <si>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</si>
  <si>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</si>
  <si>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</si>
  <si>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</si>
  <si>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</si>
  <si>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</si>
  <si>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</si>
  <si>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</si>
  <si>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</si>
  <si>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</si>
  <si>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</si>
  <si>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</si>
  <si>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</si>
  <si>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</si>
  <si>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</si>
  <si>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</si>
  <si>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</si>
  <si>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</si>
  <si>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</si>
  <si>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</si>
  <si>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</si>
  <si>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</si>
  <si>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</si>
  <si>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</si>
  <si>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</si>
  <si>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</si>
  <si>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</si>
  <si>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</si>
  <si>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</si>
  <si>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</si>
  <si>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</si>
  <si>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</si>
  <si>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</si>
  <si>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</si>
  <si>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</si>
  <si>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</si>
  <si>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</si>
  <si>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</si>
  <si>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</si>
  <si>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</si>
  <si>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</si>
  <si>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</si>
  <si>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</si>
  <si>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</si>
  <si>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</si>
  <si>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</si>
  <si>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</si>
  <si>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</si>
  <si>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</si>
  <si>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</si>
  <si>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</si>
  <si>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</si>
  <si>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</si>
  <si>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</si>
  <si>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</si>
  <si>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</si>
  <si>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</si>
  <si>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</si>
  <si>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</si>
  <si>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</si>
  <si>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</si>
  <si>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</si>
  <si>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</si>
  <si>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</si>
  <si>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</si>
  <si>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</si>
  <si>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</si>
  <si>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</si>
  <si>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</si>
  <si>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</si>
  <si>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</si>
  <si>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</si>
  <si>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</si>
  <si>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</si>
  <si>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</si>
  <si>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</si>
  <si>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</si>
  <si>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</si>
  <si>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</si>
  <si>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</si>
  <si>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</si>
  <si>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</si>
  <si>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</si>
  <si>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</si>
  <si>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</si>
  <si>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</si>
  <si>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</si>
  <si>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</si>
  <si>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</si>
  <si>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</si>
  <si>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</si>
  <si>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</si>
  <si>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</si>
  <si>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</si>
  <si>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</si>
  <si>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</si>
  <si>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</si>
  <si>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</si>
  <si>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</si>
  <si>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</si>
  <si>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</si>
  <si>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</si>
  <si>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</si>
  <si>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</si>
  <si>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</si>
  <si>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</si>
  <si>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</si>
  <si>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</si>
  <si>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</si>
  <si>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</si>
  <si>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</si>
  <si>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</si>
  <si>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</si>
  <si>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</si>
  <si>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</si>
  <si>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</si>
  <si>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</si>
  <si>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</si>
  <si>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</si>
  <si>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</si>
  <si>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</si>
  <si>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</si>
  <si>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</si>
  <si>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</si>
  <si>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</si>
  <si>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</si>
  <si>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</si>
  <si>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</si>
  <si>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</si>
  <si>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</si>
  <si>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</si>
  <si>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</si>
  <si>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</si>
  <si>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</si>
  <si>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</si>
  <si>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</si>
  <si>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</si>
  <si>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</si>
  <si>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</si>
  <si>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</si>
  <si>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</si>
  <si>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</si>
  <si>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</si>
  <si>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</si>
  <si>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</si>
  <si>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</si>
  <si>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</si>
  <si>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</si>
  <si>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</si>
  <si>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</si>
  <si>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</si>
  <si>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</si>
  <si>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</si>
  <si>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</si>
  <si>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</si>
  <si>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</si>
  <si>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</si>
  <si>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</si>
  <si>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</si>
  <si>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</si>
  <si>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</si>
  <si>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</si>
  <si>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</si>
  <si>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</si>
  <si>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</si>
  <si>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</si>
  <si>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</si>
  <si>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</si>
  <si>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</si>
  <si>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</si>
  <si>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</si>
  <si>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</si>
  <si>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</si>
  <si>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</si>
  <si>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</si>
  <si>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</si>
  <si>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</si>
  <si>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</si>
  <si>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</si>
  <si>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</si>
  <si>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</si>
  <si>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</si>
  <si>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</si>
  <si>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</si>
  <si>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</si>
  <si>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</si>
  <si>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</si>
  <si>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</si>
  <si>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</si>
  <si>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</si>
  <si>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</si>
  <si>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</si>
  <si>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</si>
  <si>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</si>
  <si>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</si>
  <si>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</si>
  <si>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</si>
  <si>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</si>
  <si>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</si>
  <si>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</si>
  <si>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</si>
  <si>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</si>
  <si>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</si>
  <si>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</si>
  <si>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</si>
  <si>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</si>
  <si>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</si>
  <si>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</si>
  <si>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</si>
  <si>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</si>
  <si>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</si>
  <si>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</si>
  <si>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</si>
  <si>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</si>
  <si>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</si>
  <si>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</si>
  <si>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</si>
  <si>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</si>
  <si>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</si>
  <si>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</si>
  <si>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</si>
  <si>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</si>
  <si>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</si>
  <si>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</si>
  <si>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</si>
  <si>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</si>
  <si>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</si>
  <si>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</si>
  <si>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</si>
  <si>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</si>
  <si>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</si>
  <si>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</si>
  <si>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</si>
  <si>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</si>
  <si>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</si>
  <si>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</si>
  <si>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</si>
  <si>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</si>
  <si>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</si>
  <si>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</si>
  <si>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</si>
  <si>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</si>
  <si>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</si>
  <si>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</si>
  <si>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</si>
  <si>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</si>
  <si>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</si>
  <si>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</si>
  <si>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</si>
  <si>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</si>
  <si>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</si>
  <si>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</si>
  <si>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</si>
  <si>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</si>
  <si>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</si>
  <si>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</si>
  <si>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</si>
  <si>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</si>
  <si>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</si>
  <si>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</si>
  <si>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</si>
  <si>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</si>
  <si>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</si>
  <si>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</si>
  <si>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</si>
  <si>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</si>
  <si>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</si>
  <si>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</si>
  <si>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</si>
  <si>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</si>
  <si>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</si>
  <si>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</si>
  <si>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</si>
  <si>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</si>
  <si>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</si>
  <si>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</si>
  <si>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</si>
  <si>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</si>
  <si>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</si>
  <si>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</si>
  <si>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</si>
  <si>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</si>
  <si>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</si>
  <si>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</si>
  <si>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</si>
  <si>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</si>
  <si>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</si>
  <si>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</si>
  <si>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</si>
  <si>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</si>
  <si>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</si>
  <si>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</si>
  <si>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</si>
  <si>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</si>
  <si>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</si>
  <si>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</si>
  <si>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</si>
  <si>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</si>
  <si>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</si>
  <si>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</si>
  <si>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</si>
  <si>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</si>
  <si>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</si>
  <si>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</si>
  <si>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</si>
  <si>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</si>
  <si>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</si>
  <si>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</si>
  <si>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</si>
  <si>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</si>
  <si>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</si>
  <si>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</si>
  <si>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</si>
  <si>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</si>
  <si>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</si>
  <si>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</si>
  <si>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</si>
  <si>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</si>
  <si>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</si>
  <si>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</si>
  <si>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</si>
  <si>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</si>
  <si>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</si>
  <si>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</si>
  <si>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</si>
  <si>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</si>
  <si>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</si>
  <si>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</si>
  <si>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</si>
  <si>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</si>
  <si>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</si>
  <si>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</si>
  <si>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</si>
  <si>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</si>
  <si>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</si>
  <si>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</si>
  <si>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</si>
  <si>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</si>
  <si>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</si>
  <si>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</si>
  <si>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</si>
  <si>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</si>
  <si>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</si>
  <si>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</si>
  <si>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</si>
  <si>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</si>
  <si>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</si>
  <si>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</si>
  <si>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</si>
  <si>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</si>
  <si>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</si>
  <si>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</si>
  <si>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</si>
  <si>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</si>
  <si>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</si>
  <si>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</si>
  <si>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</si>
  <si>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</si>
  <si>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</si>
  <si>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</si>
  <si>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</si>
  <si>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</si>
  <si>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</si>
  <si>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</si>
  <si>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</si>
  <si>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</si>
  <si>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</si>
  <si>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</si>
  <si>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</si>
  <si>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</si>
  <si>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</si>
  <si>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</si>
  <si>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</si>
  <si>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</si>
  <si>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</si>
  <si>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</si>
  <si>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</si>
  <si>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</si>
  <si>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</si>
  <si>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</si>
  <si>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</si>
  <si>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</si>
  <si>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</si>
  <si>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</si>
  <si>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</si>
  <si>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</si>
  <si>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</si>
  <si>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</si>
  <si>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</si>
  <si>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</si>
  <si>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</si>
  <si>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</si>
  <si>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</si>
  <si>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</si>
  <si>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</si>
  <si>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</si>
  <si>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</si>
  <si>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</si>
  <si>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</si>
  <si>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</si>
  <si>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</si>
  <si>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</si>
  <si>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</si>
  <si>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</si>
  <si>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</si>
  <si>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</si>
  <si>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</si>
  <si>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</si>
  <si>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</si>
  <si>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</si>
  <si>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</si>
  <si>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</si>
  <si>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</si>
  <si>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</si>
  <si>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</si>
  <si>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</si>
  <si>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</si>
  <si>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</si>
  <si>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</si>
  <si>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</si>
  <si>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</si>
  <si>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</si>
  <si>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</si>
  <si>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</si>
  <si>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</si>
  <si>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</si>
  <si>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</si>
  <si>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</si>
  <si>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</si>
  <si>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</si>
  <si>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</si>
  <si>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</si>
  <si>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</si>
  <si>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</si>
  <si>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</si>
  <si>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</si>
  <si>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</si>
  <si>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</si>
  <si>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</si>
  <si>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</si>
  <si>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</si>
  <si>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</si>
  <si>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</si>
  <si>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</si>
  <si>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</si>
  <si>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</si>
  <si>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</si>
  <si>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</si>
  <si>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</si>
  <si>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</si>
  <si>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</si>
  <si>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</si>
  <si>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</si>
  <si>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</si>
  <si>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</si>
  <si>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</si>
  <si>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</si>
  <si>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</si>
  <si>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</si>
  <si>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</si>
  <si>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</si>
  <si>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</si>
  <si>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</si>
  <si>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</si>
  <si>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</si>
  <si>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</si>
  <si>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</si>
  <si>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</si>
  <si>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</si>
  <si>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</si>
  <si>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</si>
  <si>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</si>
  <si>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</si>
  <si>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</si>
  <si>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</si>
  <si>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</si>
  <si>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</si>
  <si>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</si>
  <si>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</si>
  <si>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</si>
  <si>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</si>
  <si>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</si>
  <si>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</si>
  <si>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</si>
  <si>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</si>
  <si>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</si>
  <si>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</si>
  <si>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</si>
  <si>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</si>
  <si>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</si>
  <si>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</si>
  <si>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</si>
  <si>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</si>
  <si>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</si>
  <si>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</si>
  <si>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</si>
  <si>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</si>
  <si>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</si>
  <si>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</si>
  <si>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</si>
  <si>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</si>
  <si>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</si>
  <si>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</si>
  <si>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</si>
  <si>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</si>
  <si>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</si>
  <si>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</si>
  <si>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</si>
  <si>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</si>
  <si>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</si>
  <si>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</si>
  <si>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</si>
  <si>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</si>
  <si>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</si>
  <si>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</si>
  <si>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</si>
  <si>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</si>
  <si>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</si>
  <si>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</si>
  <si>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</si>
  <si>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</si>
  <si>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</si>
  <si>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</si>
  <si>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</si>
  <si>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</si>
  <si>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</si>
  <si>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</si>
  <si>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</si>
  <si>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</si>
  <si>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</si>
  <si>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</si>
  <si>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</si>
  <si>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</si>
  <si>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</si>
  <si>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</si>
  <si>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</si>
  <si>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</si>
  <si>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</si>
  <si>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</si>
  <si>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</si>
  <si>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</si>
  <si>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</si>
  <si>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</si>
  <si>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</si>
  <si>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</si>
  <si>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</si>
  <si>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</si>
  <si>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</si>
  <si>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</si>
  <si>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</si>
  <si>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</si>
  <si>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</si>
  <si>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</si>
  <si>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</si>
  <si>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</si>
  <si>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</si>
  <si>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</si>
  <si>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</si>
  <si>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</si>
  <si>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</si>
  <si>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</si>
  <si>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</si>
  <si>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</si>
  <si>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</si>
  <si>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</si>
  <si>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</si>
  <si>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</si>
  <si>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</si>
  <si>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</si>
  <si>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</si>
  <si>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</si>
  <si>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</si>
  <si>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</si>
  <si>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</si>
  <si>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</si>
  <si>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</si>
  <si>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</si>
  <si>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</si>
  <si>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</si>
  <si>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</si>
  <si>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</si>
  <si>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</si>
  <si>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</si>
  <si>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</si>
  <si>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</si>
  <si>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</si>
  <si>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</si>
  <si>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</si>
  <si>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</si>
  <si>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</si>
  <si>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</si>
  <si>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</si>
  <si>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</si>
  <si>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</si>
  <si>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</si>
  <si>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</si>
  <si>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</si>
  <si>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</si>
  <si>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</si>
  <si>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</si>
  <si>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</si>
  <si>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</si>
  <si>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</si>
  <si>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</si>
  <si>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</si>
  <si>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</si>
  <si>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</si>
  <si>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</si>
  <si>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</si>
  <si>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</si>
  <si>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</si>
  <si>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</si>
  <si>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</si>
  <si>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</si>
  <si>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</si>
  <si>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</si>
  <si>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</si>
  <si>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</si>
  <si>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</si>
  <si>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</si>
  <si>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</si>
  <si>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</si>
  <si>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</si>
  <si>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</si>
  <si>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</si>
  <si>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</si>
  <si>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</si>
  <si>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</si>
  <si>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</si>
  <si>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</si>
  <si>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</si>
  <si>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</si>
  <si>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</si>
  <si>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</si>
  <si>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</si>
  <si>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</si>
  <si>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</si>
  <si>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</si>
  <si>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</si>
  <si>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</si>
  <si>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</si>
  <si>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</si>
  <si>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</si>
  <si>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</si>
  <si>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</si>
  <si>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</si>
  <si>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</si>
  <si>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</si>
  <si>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</si>
  <si>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</si>
  <si>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</si>
  <si>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</si>
  <si>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</si>
  <si>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</si>
  <si>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</si>
  <si>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</si>
  <si>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</si>
  <si>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</si>
  <si>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</si>
  <si>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</si>
  <si>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</si>
  <si>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</si>
  <si>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</si>
  <si>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</si>
  <si>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</si>
  <si>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</si>
  <si>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</si>
  <si>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</si>
  <si>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</si>
  <si>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</si>
  <si>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</si>
  <si>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</si>
  <si>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</si>
  <si>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</si>
  <si>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</si>
  <si>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</si>
  <si>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</si>
  <si>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</si>
  <si>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</si>
  <si>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</si>
  <si>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</si>
  <si>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</si>
  <si>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</si>
  <si>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</si>
  <si>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</si>
  <si>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</si>
  <si>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</si>
  <si>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</si>
  <si>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</si>
  <si>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</si>
  <si>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</si>
  <si>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</si>
  <si>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</si>
  <si>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</si>
  <si>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</si>
  <si>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</si>
  <si>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</si>
  <si>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</si>
  <si>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</si>
  <si>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</si>
  <si>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</si>
  <si>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</si>
  <si>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</si>
  <si>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</si>
  <si>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</si>
  <si>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</si>
  <si>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</si>
  <si>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</si>
  <si>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</si>
  <si>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</si>
  <si>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</si>
  <si>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</si>
  <si>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</si>
  <si>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</si>
  <si>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</si>
  <si>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</si>
  <si>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</si>
  <si>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</si>
  <si>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</si>
  <si>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</si>
  <si>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</si>
  <si>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</si>
  <si>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</si>
  <si>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</si>
  <si>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</si>
  <si>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</si>
  <si>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</si>
  <si>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</si>
  <si>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</si>
  <si>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</si>
  <si>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</si>
  <si>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</si>
  <si>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</si>
  <si>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</si>
  <si>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</si>
  <si>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</si>
  <si>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</si>
  <si>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</si>
  <si>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</si>
  <si>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</si>
  <si>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</si>
  <si>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</si>
  <si>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</si>
  <si>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</si>
  <si>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</si>
  <si>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</si>
  <si>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</si>
  <si>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</si>
  <si>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</si>
  <si>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</si>
  <si>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</si>
  <si>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</si>
  <si>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</si>
  <si>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</si>
  <si>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</si>
  <si>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</si>
  <si>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</si>
  <si>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</si>
  <si>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</si>
  <si>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</si>
  <si>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</si>
  <si>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</si>
  <si>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</si>
  <si>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</si>
  <si>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</si>
  <si>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</si>
  <si>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</si>
  <si>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</si>
  <si>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</si>
  <si>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</si>
  <si>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</si>
  <si>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</si>
  <si>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</si>
  <si>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</si>
  <si>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</si>
  <si>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</si>
  <si>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</si>
  <si>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</si>
  <si>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</si>
  <si>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</si>
  <si>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</si>
  <si>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</si>
  <si>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</si>
  <si>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</si>
  <si>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</si>
  <si>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</si>
  <si>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</si>
  <si>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</si>
  <si>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</si>
  <si>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</si>
  <si>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</si>
  <si>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</si>
  <si>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</si>
  <si>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</si>
  <si>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</si>
  <si>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</si>
  <si>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</si>
  <si>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</si>
  <si>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</si>
  <si>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</si>
  <si>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</si>
  <si>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</si>
  <si>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</si>
  <si>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</si>
  <si>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</si>
  <si>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</si>
  <si>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</si>
  <si>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</si>
  <si>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</si>
  <si>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</si>
  <si>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</si>
  <si>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</si>
  <si>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</si>
  <si>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</si>
  <si>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</si>
  <si>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</si>
  <si>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</si>
  <si>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</si>
  <si>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</si>
  <si>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</si>
  <si>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</si>
  <si>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</si>
  <si>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</si>
  <si>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</si>
  <si>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</si>
  <si>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</si>
  <si>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</si>
  <si>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</si>
  <si>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</si>
  <si>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</si>
  <si>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</si>
  <si>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</si>
  <si>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</si>
  <si>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</si>
  <si>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</si>
  <si>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</si>
  <si>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</si>
  <si>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</si>
  <si>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</si>
  <si>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</si>
  <si>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</si>
  <si>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</si>
  <si>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</si>
  <si>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</si>
  <si>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</si>
  <si>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</si>
  <si>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</si>
  <si>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</si>
  <si>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</si>
  <si>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</si>
  <si>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</si>
  <si>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</si>
  <si>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</si>
  <si>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</si>
  <si>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</si>
  <si>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</si>
  <si>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</si>
  <si>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</si>
  <si>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</si>
  <si>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</si>
  <si>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</si>
  <si>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</si>
  <si>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</si>
  <si>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</si>
  <si>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</si>
  <si>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</si>
  <si>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</si>
  <si>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</si>
  <si>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</si>
  <si>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</si>
  <si>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</si>
  <si>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</si>
  <si>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</si>
  <si>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</si>
  <si>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</si>
  <si>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</si>
  <si>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</si>
  <si>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</si>
  <si>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</si>
  <si>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</si>
  <si>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</si>
  <si>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</si>
  <si>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</si>
  <si>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</si>
  <si>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</si>
  <si>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</si>
  <si>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</si>
  <si>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</si>
  <si>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</si>
  <si>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</si>
  <si>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</si>
  <si>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</si>
  <si>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</si>
  <si>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</si>
  <si>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</si>
  <si>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</si>
  <si>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</si>
  <si>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</si>
  <si>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</si>
  <si>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</si>
  <si>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</si>
  <si>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</si>
  <si>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</si>
  <si>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</si>
  <si>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</si>
  <si>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</si>
  <si>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</si>
  <si>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</si>
  <si>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</si>
  <si>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</si>
  <si>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</si>
  <si>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</si>
  <si>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</si>
  <si>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</si>
  <si>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</si>
  <si>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</si>
  <si>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</si>
  <si>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</si>
  <si>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</si>
  <si>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</si>
  <si>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</si>
  <si>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</si>
  <si>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</si>
  <si>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</si>
  <si>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</si>
  <si>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</si>
  <si>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</si>
  <si>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</si>
  <si>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</si>
  <si>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</si>
  <si>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</si>
  <si>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</si>
  <si>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</si>
  <si>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</si>
  <si>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</si>
  <si>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</si>
  <si>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</si>
  <si>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</si>
  <si>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</si>
  <si>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</si>
  <si>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</si>
  <si>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</si>
  <si>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</si>
  <si>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</si>
  <si>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</si>
  <si>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</si>
  <si>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</si>
  <si>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</si>
  <si>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</si>
  <si>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</si>
  <si>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</si>
  <si>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</si>
  <si>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</si>
  <si>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</si>
  <si>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</si>
  <si>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</si>
  <si>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</si>
  <si>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</si>
  <si>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</si>
  <si>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</si>
  <si>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</si>
  <si>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</si>
  <si>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</si>
  <si>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</si>
  <si>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</si>
  <si>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</si>
  <si>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</si>
  <si>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</si>
  <si>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</si>
  <si>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</si>
  <si>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</si>
  <si>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</si>
  <si>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</si>
  <si>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</si>
  <si>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</si>
  <si>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</si>
  <si>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</si>
  <si>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</si>
  <si>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</si>
  <si>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</si>
  <si>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</si>
  <si>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</si>
  <si>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</si>
  <si>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</si>
  <si>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</si>
  <si>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</si>
  <si>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</si>
  <si>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</si>
  <si>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</si>
  <si>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</si>
  <si>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</si>
  <si>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</si>
  <si>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</si>
  <si>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</si>
  <si>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</si>
  <si>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</si>
  <si>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</si>
  <si>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</si>
  <si>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</si>
  <si>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</si>
  <si>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</si>
  <si>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</si>
  <si>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</si>
  <si>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</si>
  <si>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</si>
  <si>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</si>
  <si>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</si>
  <si>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</si>
  <si>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</si>
  <si>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</si>
  <si>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</si>
  <si>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</si>
  <si>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</si>
  <si>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</si>
  <si>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</si>
  <si>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</si>
  <si>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</si>
  <si>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</si>
  <si>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</si>
  <si>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</si>
  <si>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</si>
  <si>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</si>
  <si>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</si>
  <si>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</si>
  <si>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</si>
  <si>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</si>
  <si>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</si>
  <si>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</si>
  <si>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</si>
  <si>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</si>
  <si>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</si>
  <si>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</si>
  <si>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</si>
  <si>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</si>
  <si>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</si>
  <si>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</si>
  <si>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</si>
  <si>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</si>
  <si>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</si>
  <si>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</si>
  <si>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</si>
  <si>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</si>
  <si>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</si>
  <si>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</si>
  <si>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</si>
  <si>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</si>
  <si>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</si>
  <si>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</si>
  <si>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</si>
  <si>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</si>
  <si>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</si>
  <si>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</si>
  <si>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</si>
  <si>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</si>
  <si>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</si>
  <si>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</si>
  <si>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</si>
  <si>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</si>
  <si>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</si>
  <si>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</si>
  <si>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</si>
  <si>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</si>
  <si>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</si>
  <si>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</si>
  <si>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</si>
  <si>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</si>
  <si>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</si>
  <si>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</si>
  <si>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</si>
  <si>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</si>
  <si>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</si>
  <si>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</si>
  <si>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</si>
  <si>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</si>
  <si>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</si>
  <si>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</si>
  <si>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</si>
  <si>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</si>
  <si>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</si>
  <si>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</si>
  <si>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</si>
  <si>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</si>
  <si>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</si>
  <si>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</si>
  <si>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</si>
  <si>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</si>
  <si>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</si>
  <si>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</si>
  <si>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</si>
  <si>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</si>
  <si>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</si>
  <si>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</si>
  <si>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</si>
  <si>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</si>
  <si>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</si>
  <si>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</si>
  <si>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</si>
  <si>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</si>
  <si>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</si>
  <si>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</si>
  <si>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</si>
  <si>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</si>
  <si>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</si>
  <si>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</si>
  <si>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</si>
  <si>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</si>
  <si>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</si>
  <si>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</si>
  <si>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</si>
  <si>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</si>
  <si>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</si>
  <si>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</si>
  <si>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</si>
  <si>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</si>
  <si>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</si>
  <si>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</si>
  <si>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</si>
  <si>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</si>
  <si>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</si>
  <si>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</si>
  <si>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</si>
  <si>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</si>
  <si>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</si>
  <si>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</si>
  <si>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</si>
  <si>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</si>
  <si>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</si>
  <si>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</si>
  <si>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</si>
  <si>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</si>
  <si>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</si>
  <si>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</si>
  <si>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</si>
  <si>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</si>
  <si>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</si>
  <si>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</si>
  <si>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</si>
  <si>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</si>
  <si>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</si>
  <si>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</si>
  <si>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</si>
  <si>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</si>
  <si>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</si>
  <si>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</si>
  <si>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</si>
  <si>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</si>
  <si>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</si>
  <si>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</si>
  <si>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</si>
  <si>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</si>
  <si>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</si>
  <si>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</si>
  <si>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</si>
  <si>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</si>
  <si>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</si>
  <si>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</si>
  <si>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</si>
  <si>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</si>
  <si>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</si>
  <si>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</si>
  <si>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</si>
  <si>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</si>
  <si>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</si>
  <si>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</si>
  <si>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</si>
  <si>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</si>
  <si>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</si>
  <si>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</si>
  <si>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</si>
  <si>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</si>
  <si>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</si>
  <si>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</si>
  <si>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</si>
  <si>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</si>
  <si>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</si>
  <si>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</si>
  <si>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</si>
  <si>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</si>
  <si>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</si>
  <si>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</si>
  <si>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</si>
  <si>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</si>
  <si>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</si>
  <si>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</si>
  <si>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</si>
  <si>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</si>
  <si>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</si>
  <si>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</si>
  <si>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</si>
  <si>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</si>
  <si>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</si>
  <si>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</si>
  <si>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</si>
  <si>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</si>
  <si>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</si>
  <si>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</si>
  <si>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</si>
  <si>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</si>
  <si>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</si>
  <si>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</si>
  <si>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</si>
  <si>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</si>
  <si>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</si>
  <si>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</si>
  <si>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</si>
  <si>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</si>
  <si>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</si>
  <si>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</si>
  <si>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</si>
  <si>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</si>
  <si>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</si>
  <si>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</si>
  <si>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</si>
  <si>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</si>
  <si>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</si>
  <si>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</si>
  <si>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</si>
  <si>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</si>
  <si>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</si>
  <si>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</si>
  <si>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</si>
  <si>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</si>
  <si>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</si>
  <si>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</si>
  <si>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</si>
  <si>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</si>
  <si>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</si>
  <si>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</si>
  <si>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</si>
  <si>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</si>
  <si>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</si>
  <si>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</si>
  <si>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</si>
  <si>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</si>
  <si>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</si>
  <si>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</si>
  <si>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</si>
  <si>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</si>
  <si>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</si>
  <si>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</si>
  <si>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</si>
  <si>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</si>
  <si>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</si>
  <si>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</si>
  <si>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</si>
  <si>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</si>
  <si>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</si>
  <si>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</si>
  <si>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</si>
  <si>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</si>
  <si>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</si>
  <si>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</si>
  <si>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</si>
  <si>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</si>
  <si>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</si>
  <si>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</si>
  <si>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</si>
  <si>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</si>
  <si>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</si>
  <si>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</si>
  <si>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</si>
  <si>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</si>
  <si>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</si>
  <si>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</si>
  <si>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</si>
  <si>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</si>
  <si>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</si>
  <si>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</si>
  <si>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</si>
  <si>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</si>
  <si>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</si>
  <si>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</si>
  <si>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</si>
  <si>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</si>
  <si>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</si>
  <si>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</si>
  <si>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</si>
  <si>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</si>
  <si>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</si>
  <si>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</si>
  <si>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</si>
  <si>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</si>
  <si>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</si>
  <si>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</si>
  <si>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</si>
  <si>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</si>
  <si>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</si>
  <si>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</si>
  <si>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</si>
  <si>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</si>
  <si>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</si>
  <si>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</si>
  <si>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</si>
  <si>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</si>
  <si>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</si>
  <si>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</si>
  <si>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</si>
  <si>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</si>
  <si>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</si>
  <si>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</si>
  <si>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</si>
  <si>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</si>
  <si>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</si>
  <si>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</si>
  <si>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</si>
  <si>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</si>
  <si>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</si>
  <si>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</si>
  <si>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</si>
  <si>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</si>
  <si>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</si>
  <si>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</si>
  <si>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</si>
  <si>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</si>
  <si>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</si>
  <si>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</si>
  <si>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</si>
  <si>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</si>
  <si>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</si>
  <si>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</si>
  <si>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</si>
  <si>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</si>
  <si>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</si>
  <si>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</si>
  <si>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</si>
  <si>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</si>
  <si>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</si>
  <si>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</si>
  <si>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</si>
  <si>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</si>
  <si>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</si>
  <si>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</si>
  <si>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</si>
  <si>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</si>
  <si>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</si>
  <si>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</si>
  <si>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</si>
  <si>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</si>
  <si>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</si>
  <si>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</si>
  <si>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</si>
  <si>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</si>
  <si>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</si>
  <si>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</si>
  <si>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</si>
  <si>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</si>
  <si>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</si>
  <si>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</si>
  <si>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</si>
  <si>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</si>
  <si>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</si>
  <si>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</si>
  <si>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</si>
  <si>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</si>
  <si>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</si>
  <si>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</si>
  <si>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</si>
  <si>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</si>
  <si>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</si>
  <si>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</si>
  <si>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</si>
  <si>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</si>
  <si>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</si>
  <si>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</si>
  <si>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</si>
  <si>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</si>
  <si>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</si>
  <si>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</si>
  <si>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</si>
  <si>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</si>
  <si>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</si>
  <si>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</si>
  <si>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</si>
  <si>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</si>
  <si>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</si>
  <si>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</si>
  <si>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</si>
  <si>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</si>
  <si>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</si>
  <si>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</si>
  <si>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</si>
  <si>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</si>
  <si>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</si>
  <si>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</si>
  <si>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</si>
  <si>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</si>
  <si>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</si>
  <si>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</si>
  <si>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</si>
  <si>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</si>
  <si>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</si>
  <si>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</si>
  <si>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</si>
  <si>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</si>
  <si>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</si>
  <si>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</si>
  <si>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</si>
  <si>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</si>
  <si>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</si>
  <si>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</si>
  <si>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</si>
  <si>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</si>
  <si>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</si>
  <si>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</si>
  <si>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</si>
  <si>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</si>
  <si>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</si>
  <si>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</si>
  <si>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</si>
  <si>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</si>
  <si>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</si>
  <si>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</si>
  <si>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</si>
  <si>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</si>
  <si>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</si>
  <si>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</si>
  <si>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</si>
  <si>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</si>
  <si>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</si>
  <si>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</si>
  <si>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</si>
  <si>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</si>
  <si>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</si>
  <si>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</si>
  <si>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</si>
  <si>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</si>
  <si>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</si>
  <si>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</si>
  <si>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</si>
  <si>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</si>
  <si>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</si>
  <si>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</si>
  <si>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</si>
  <si>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</si>
  <si>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</si>
  <si>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</si>
  <si>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</si>
  <si>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</si>
  <si>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</si>
  <si>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</si>
  <si>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</si>
  <si>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</si>
  <si>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</si>
  <si>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</si>
  <si>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</si>
  <si>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</si>
  <si>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</si>
  <si>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</si>
  <si>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</si>
  <si>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</si>
  <si>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</si>
  <si>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</si>
  <si>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</si>
  <si>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</si>
  <si>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</si>
  <si>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</si>
  <si>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</si>
  <si>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</si>
  <si>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</si>
  <si>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</si>
  <si>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</si>
  <si>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</si>
  <si>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</si>
  <si>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</si>
  <si>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</si>
  <si>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</si>
  <si>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</si>
  <si>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</si>
  <si>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</si>
  <si>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</si>
  <si>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</si>
  <si>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</si>
  <si>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</si>
  <si>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</si>
  <si>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</si>
  <si>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</si>
  <si>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</si>
  <si>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</si>
  <si>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</si>
  <si>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</si>
  <si>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</si>
  <si>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</si>
  <si>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</si>
  <si>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</si>
  <si>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</si>
  <si>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</si>
  <si>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</si>
  <si>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</si>
  <si>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</si>
  <si>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</si>
  <si>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</si>
  <si>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</si>
  <si>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</si>
  <si>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</si>
  <si>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</si>
  <si>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</si>
  <si>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</si>
  <si>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</si>
  <si>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</si>
  <si>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</si>
  <si>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</si>
  <si>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</si>
  <si>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</si>
  <si>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</si>
  <si>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</si>
  <si>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</si>
  <si>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</si>
  <si>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</si>
  <si>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</si>
  <si>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</si>
  <si>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</si>
  <si>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</si>
  <si>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</si>
  <si>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</si>
  <si>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</si>
  <si>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</si>
  <si>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</si>
  <si>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</si>
  <si>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</si>
  <si>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</si>
  <si>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</si>
  <si>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</si>
  <si>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</si>
  <si>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</si>
  <si>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</si>
  <si>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</si>
  <si>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</si>
  <si>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</si>
  <si>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</si>
  <si>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</si>
  <si>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</si>
  <si>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</si>
  <si>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</si>
  <si>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</si>
  <si>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</si>
  <si>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</si>
  <si>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</si>
  <si>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</si>
  <si>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</si>
  <si>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</si>
  <si>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</si>
  <si>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</si>
  <si>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</si>
  <si>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</si>
  <si>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</si>
  <si>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</si>
  <si>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</si>
  <si>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</si>
  <si>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</si>
  <si>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</si>
  <si>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</si>
  <si>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</si>
  <si>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</si>
  <si>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</si>
  <si>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</si>
  <si>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</si>
  <si>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</si>
  <si>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</si>
  <si>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</si>
  <si>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</si>
  <si>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</si>
  <si>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</si>
  <si>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</si>
  <si>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</si>
  <si>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</si>
  <si>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</si>
  <si>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</si>
  <si>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</si>
  <si>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</si>
  <si>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</si>
  <si>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</si>
  <si>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</si>
  <si>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</si>
  <si>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</si>
  <si>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</si>
  <si>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</si>
  <si>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</si>
  <si>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</si>
  <si>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</si>
  <si>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</si>
  <si>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</si>
  <si>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</si>
  <si>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</si>
  <si>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</si>
  <si>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</si>
  <si>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</si>
  <si>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</si>
  <si>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</si>
  <si>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</si>
  <si>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</si>
  <si>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</si>
  <si>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</si>
  <si>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</si>
  <si>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</si>
  <si>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</si>
  <si>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</si>
  <si>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</si>
  <si>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</si>
  <si>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</si>
  <si>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</si>
  <si>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</si>
  <si>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</si>
  <si>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</si>
  <si>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</si>
  <si>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</si>
  <si>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</si>
  <si>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</si>
  <si>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</si>
  <si>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</si>
  <si>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</si>
  <si>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</si>
  <si>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</si>
  <si>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</si>
  <si>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</si>
  <si>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</si>
  <si>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</si>
  <si>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</si>
  <si>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</si>
  <si>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</si>
  <si>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</si>
  <si>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</si>
  <si>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</si>
  <si>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</si>
  <si>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</si>
  <si>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</si>
  <si>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</si>
  <si>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</si>
  <si>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</si>
  <si>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</si>
  <si>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</si>
  <si>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</si>
  <si>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</si>
  <si>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</si>
  <si>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</si>
  <si>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</si>
  <si>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</si>
  <si>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</si>
  <si>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</si>
  <si>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</si>
  <si>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</si>
  <si>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</si>
  <si>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</si>
  <si>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</si>
  <si>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</si>
  <si>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</si>
  <si>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</si>
  <si>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</si>
  <si>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</si>
  <si>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</si>
  <si>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</si>
  <si>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</si>
  <si>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</si>
  <si>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</si>
  <si>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</si>
  <si>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</si>
  <si>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</si>
  <si>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</si>
  <si>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</si>
  <si>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</si>
  <si>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</si>
  <si>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</si>
  <si>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</si>
  <si>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</si>
  <si>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</si>
  <si>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</si>
  <si>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team will check after AHM0126</t>
  </si>
  <si>
    <t>PCM-20251007-00001513</t>
  </si>
  <si>
    <t>down again since 2025-10-07 14:55:42 //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</si>
</sst>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0" totalsRowShown="0" headerRowDxfId="15" dataDxfId="14" headerRowBorderDxfId="12" tableBorderDxfId="13">
  <autoFilter ref="A1:L2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274.71621851851523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45937.664644444441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45937.664644444441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45937.664644444441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45937.664644444441</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45937.664644444441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45937.664644444441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45937.664644444441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45937.664644444441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45937.664644444441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45937.664644444441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45937.664644444441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45937.664644444441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45937.664644444441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45937.664644444441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45937.664644444441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45937.664644444441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45937.664644444441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45937.664644444441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45937.664644444441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45937.664644444441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45937.664644444441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45937.664644444441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45937.664644444441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45937.664644444441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45937.664644444441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45937.664644444441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45937.664644444441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45937.664644444441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45937.664644444441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45937.664644444441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45937.664644444441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45937.664644444441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45937.664644444441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45937.664644444441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45937.664644444441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45937.664644444441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45937.664644444441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45937.664644444441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45937.664644444441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45937.664644444441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45937.664644444441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45937.664644444441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45937.664644444441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45937.664644444441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45937.664644444441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45937.664644444441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45937.664644444441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45937.664644444441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45937.664644444441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45937.664644444441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45937.664644444441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45937.664644444441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45937.664644444441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45937.664644444441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45937.664644444441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45937.664644444441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45937.664644444441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45937.664644444441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45937.664644444441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45937.664644444441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45937.664644444441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45937.664644444441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45937.664644444441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45937.664644444441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45937.664644444441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45937.664644444441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45937.664644444441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45937.664644444441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45937.664644444441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45937.664644444441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45937.664644444441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45937.664644444441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45937.664644444441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45937.664644444441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45937.664644444441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45937.664644444441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45937.664644444441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45937.664644444441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45937.664644444441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45937.664644444441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45937.664644444441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45937.664644444441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45937.664644444441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45937.664644444441</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130.93756111110997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112.6648064814799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45937.664644444441</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45937.664644444441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45937.664644444441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45937.664644444441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45937.664644444441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45937.664644444441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45937.664644444441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45937.664644444441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45937.664644444441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45937.664644444441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45937.664644444441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45937.664644444441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45937.664644444441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45937.664644444441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45937.664644444441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45937.664644444441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45937.664644444441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45937.664644444441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45937.664644444441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45937.664644444441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45937.664644444441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45937.664644444441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45937.664644444441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45937.664644444441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45937.664644444441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45937.664644444441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45937.664644444441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45937.664644444441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45937.664644444441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45937.664644444441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45937.664644444441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45937.664644444441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45937.664644444441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45937.664644444441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45937.664644444441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45937.664644444441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45937.664644444441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45937.664644444441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45937.664644444441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45937.664644444441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45937.664644444441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45937.664644444441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45937.664644444441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45937.664644444441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45937.664644444441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45937.664644444441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45937.664644444441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45937.664644444441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45937.664644444441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45937.664644444441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45937.664644444441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45937.664644444441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45937.664644444441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45937.664644444441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45937.664644444441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45937.664644444441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45937.664644444441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45937.664644444441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45937.664644444441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45937.664644444441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45937.664644444441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45937.664644444441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45937.664644444441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45937.664644444441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45937.664644444441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45937.664644444441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45937.664644444441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45937.664644444441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45937.664644444441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45937.664644444441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45937.664644444441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45937.664644444441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45937.664644444441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45937.664644444441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45937.664644444441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45937.664644444441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45937.664644444441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45937.664644444441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45937.664644444441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45937.664644444441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45937.664644444441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45937.664644444441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45937.664644444441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45937.664644444441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45937.664644444441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45937.664644444441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45937.664644444441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45937.664644444441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45937.664644444441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45937.664644444441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45937.664644444441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45937.664644444441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45937.664644444441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45937.664644444441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45937.664644444441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45937.664644444441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45937.664644444441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45937.664644444441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45937.664644444441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45937.664644444441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45937.664644444441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45937.664644444441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45937.664644444441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45937.664644444441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45937.664644444441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45937.664644444441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45937.664644444441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45937.664644444441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45937.664644444441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45937.664644444441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45937.664644444441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45937.664644444441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45937.664644444441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45937.664644444441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45937.664644444441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45937.664644444441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45937.664644444441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45937.664644444441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45937.664644444441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45937.664644444441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45937.664644444441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45937.664644444441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45937.664644444441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45937.664644444441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45937.664644444441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45937.664644444441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45937.664644444441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45937.664644444441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45937.664644444441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45937.664644444441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45937.664644444441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45937.664644444441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45937.664644444441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45937.664644444441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45937.664644444441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45937.664644444441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45937.664644444441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45937.664644444441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45937.664644444441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45937.664644444441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45937.664644444441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45937.664644444441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45937.664644444441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45937.664644444441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45937.664644444441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45937.664644444441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45937.664644444441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45937.664644444441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45937.664644444441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45937.664644444441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45937.664644444441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45937.664644444441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45937.664644444441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45937.664644444441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45937.664644444441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45937.664644444441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45937.664644444441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45937.664644444441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45937.664644444441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45937.664644444441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45937.664644444441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45937.664644444441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45937.664644444441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45937.664644444441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45937.664644444441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45937.664644444441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45937.664644444441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45937.664644444441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45937.664644444441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45937.664644444441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45937.664644444441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45937.664644444441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45937.664644444441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45937.664644444441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45937.664644444441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45937.664644444441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45937.664644444441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45937.664644444441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45937.664644444441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45937.664644444441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45937.664644444441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45937.664644444441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45937.664644444441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45937.664644444441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45937.664644444441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45937.664644444441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45937.664644444441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45937.664644444441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45937.664644444441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45937.664644444441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45937.664644444441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45937.664644444441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45937.664644444441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45937.664644444441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45937.664644444441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45937.664644444441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45937.664644444441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45937.664644444441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45937.664644444441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45937.664644444441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45937.664644444441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45937.664644444441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45937.664644444441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45937.664644444441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45937.664644444441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45937.664644444441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45937.664644444441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45937.664644444441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45937.664644444441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45937.664644444441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45937.664644444441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45937.664644444441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45937.664644444441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45937.664644444441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45937.664644444441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45937.664644444441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45937.664644444441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45937.664644444441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45937.664644444441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45937.664644444441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45937.664644444441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45937.664644444441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45937.664644444441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45937.664644444441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45937.664644444441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45937.664644444441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45937.664644444441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45937.664644444441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45937.664644444441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45937.664644444441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45937.664644444441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45937.664644444441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45937.664644444441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45937.664644444441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45937.664644444441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45937.664644444441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45937.664644444441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45937.664644444441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45937.664644444441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45937.664644444441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45937.664644444441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45937.664644444441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45937.664644444441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45937.664644444441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45937.664644444441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45937.664644444441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45937.664644444441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45937.664644444441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45937.664644444441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45937.664644444441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45937.664644444441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45937.664644444441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45937.664644444441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45937.664644444441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45937.664644444441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45937.664644444441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45937.664644444441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45937.664644444441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45937.664644444441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45937.664644444441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45937.664644444441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45937.664644444441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45937.664644444441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45937.664644444441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45937.664644444441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45937.664644444441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45937.664644444441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45937.664644444441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45937.664644444441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45937.664644444441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45937.664644444441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45937.664644444441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45937.664644444441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45937.664644444441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45937.664644444441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45937.664644444441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45937.664644444441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45937.664644444441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45937.664644444441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45937.664644444441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45937.664644444441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45937.664644444441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45937.664644444441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45937.664644444441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45937.664644444441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45937.664644444441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45937.664644444441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45937.664644444441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45937.664644444441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45937.664644444441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45937.664644444441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45937.664644444441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45937.664644444441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45937.664644444441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45937.664644444441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45937.664644444441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45937.664644444441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45937.664644444441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45937.664644444441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45937.664644444441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45937.664644444441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45937.664644444441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45937.664644444441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45937.664644444441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45937.664644444441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45937.664644444441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45937.664644444441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45937.664644444441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45937.664644444441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45937.664644444441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45937.664644444441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45937.664644444441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45937.664644444441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45937.664644444441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45937.664644444441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45937.664644444441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45937.664644444441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45937.664644444441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45937.664644444441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45937.664644444441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45937.664644444441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45937.664644444441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45937.664644444441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45937.664644444441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45937.664644444441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45937.664644444441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45937.664644444441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45937.664644444441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45937.664644444441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45937.664644444441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45937.664644444441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45937.664644444441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45937.664644444441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45937.664644444441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45937.664644444441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45937.664644444441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45937.664644444441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45937.664644444441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45937.664644444441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45937.664644444441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45937.664644444441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45937.664644444441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45937.664644444441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45937.664644444441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45937.664644444441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45937.664644444441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45937.664644444441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45937.664644444441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45937.664644444441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45937.664644444441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45937.664644444441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45937.664644444441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45937.664644444441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45937.664644444441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45937.664644444441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45937.664644444441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45937.664644444441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45937.664644444441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45937.664644444441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45937.664644444441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45937.664644444441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45937.664644444441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45937.664644444441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45937.664644444441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45937.664644444441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45937.664644444441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45937.664644444441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45937.664644444441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45937.664644444441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45937.664644444441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45937.664644444441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45937.664644444441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45937.664644444441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45937.664644444441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45937.664644444441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45937.664644444441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45937.664644444441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45937.664644444441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45937.664644444441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45937.664644444441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45937.664644444441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45937.664644444441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45937.664644444441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45937.664644444441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45937.664644444441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45937.664644444441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45937.664644444441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45937.664644444441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45937.664644444441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45937.664644444441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45937.664644444441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45937.664644444441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45937.664644444441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45937.664644444441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45937.664644444441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45937.664644444441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45937.664644444441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45937.664644444441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45937.664644444441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45937.664644444441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45937.664644444441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45937.664644444441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45937.664644444441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45937.664644444441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45937.664644444441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45937.664644444441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45937.664644444441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45937.664644444441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45937.664644444441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45937.664644444441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45937.664644444441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45937.664644444441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45937.664644444441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45937.664644444441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45937.664644444441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45937.664644444441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45937.664644444441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45937.664644444441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45937.664644444441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45937.664644444441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45937.664644444441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45937.664644444441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45937.664644444441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45937.664644444441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45937.664644444441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45937.664644444441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45937.664644444441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45937.664644444441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45937.664644444441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45937.664644444441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45937.664644444441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45937.664644444441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45937.664644444441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45937.664644444441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45937.664644444441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45937.664644444441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45937.664644444441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45937.664644444441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45937.664644444441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45937.664644444441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45937.664644444441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45937.664644444441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45937.664644444441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45937.664644444441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45937.664644444441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45937.664644444441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45937.664644444441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45937.664644444441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45937.664644444441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45937.664644444441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45937.664644444441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45937.664644444441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45937.664644444441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45937.664644444441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45937.664644444441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45937.664644444441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45937.664644444441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45937.664644444441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45937.664644444441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45937.664644444441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45937.664644444441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45937.664644444441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45937.664644444441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45937.664644444441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45937.664644444441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45937.664644444441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45937.664644444441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45937.664644444441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45937.664644444441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45937.664644444441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45937.664644444441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45937.664644444441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45937.664644444441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45937.664644444441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45937.664644444441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45937.664644444441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45937.664644444441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45937.664644444441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45937.664644444441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45937.664644444441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45937.664644444441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45937.664644444441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45937.664644444441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45937.664644444441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45937.664644444441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45937.664644444441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45937.664644444441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45937.664644444441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45937.664644444441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45937.664644444441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45937.664644444441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45937.664644444441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45937.664644444441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45937.664644444441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45937.664644444441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45937.664644444441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45937.664644444441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45937.664644444441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45937.664644444441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45937.664644444441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45937.664644444441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45937.664644444441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45937.664644444441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45937.664644444441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45937.664644444441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45937.664644444441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45937.664644444441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45937.664644444441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45937.664644444441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45937.664644444441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45937.664644444441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45937.664644444441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45937.664644444441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45937.664644444441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45937.664644444441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45937.664644444441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45937.664644444441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45937.664644444441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45937.664644444441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45937.664644444441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45937.664644444441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45937.664644444441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45937.664644444441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45937.664644444441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45937.664644444441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45937.664644444441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45937.664644444441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45937.664644444441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45937.664644444441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45937.664644444441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45937.664644444441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45937.664644444441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45937.664644444441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45937.664644444441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45937.664644444441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45937.664644444441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45937.664644444441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45937.664644444441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45937.664644444441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45937.664644444441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45937.664644444441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45937.664644444441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45937.664644444441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45937.664644444441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45937.664644444441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45937.664644444441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45937.664644444441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45937.664644444441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45937.664644444441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45937.664644444441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45937.664644444441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45937.664644444441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45937.664644444441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45937.664644444441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45937.664644444441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45937.664644444441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45937.664644444441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45937.664644444441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45937.664644444441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45937.664644444441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45937.664644444441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45937.664644444441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45937.664644444441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45937.664644444441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45937.664644444441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45937.664644444441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45937.664644444441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45937.664644444441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45937.664644444441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45937.664644444441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45937.664644444441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45937.664644444441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45937.664644444441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45937.664644444441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45937.664644444441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45937.664644444441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45937.664644444441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45937.664644444441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45937.664644444441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45937.664644444441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45937.664644444441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45937.664644444441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45937.664644444441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45937.664644444441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45937.664644444441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45937.664644444441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45937.664644444441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45937.664644444441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45937.664644444441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45937.664644444441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45937.664644444441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45937.664644444441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45937.664644444441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45937.664644444441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45937.664644444441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45937.664644444441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45937.664644444441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45937.664644444441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45937.664644444441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45937.664644444441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45937.664644444441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45937.664644444441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45937.664644444441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45937.664644444441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45937.664644444441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45937.664644444441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45937.664644444441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45937.664644444441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45937.664644444441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45937.664644444441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45937.664644444441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45937.664644444441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45937.664644444441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45937.664644444441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45937.664644444441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45937.664644444441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45937.664644444441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45937.664644444441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45937.664644444441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45937.664644444441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45937.664644444441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45937.664644444441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45937.664644444441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45937.664644444441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45937.664644444441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45937.664644444441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45937.664644444441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45937.664644444441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45937.664644444441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45937.664644444441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45937.664644444441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45937.664644444441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45937.664644444441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45937.664644444441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45937.664644444441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45937.664644444441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45937.664644444441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45937.664644444441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45937.664644444441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45937.664644444441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45937.664644444441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45937.664644444441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45937.664644444441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45937.664644444441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45937.664644444441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45937.664644444441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45937.664644444441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45937.664644444441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45937.664644444441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45937.664644444441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45937.664644444441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45937.664644444441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45937.664644444441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45937.664644444441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45937.664644444441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45937.664644444441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45937.664644444441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45937.664644444441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45937.664644444441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45937.664644444441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45937.664644444441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45937.664644444441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45937.664644444441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45937.664644444441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45937.664644444441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45937.664644444441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45937.664644444441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45937.664644444441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45937.664644444441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45937.664644444441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45937.664644444441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45937.664644444441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45937.664644444441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45937.664644444441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45937.664644444441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45937.664644444441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45937.664644444441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45937.664644444441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45937.664644444441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45937.664644444441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45937.664644444441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45937.664644444441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45937.664644444441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45937.664644444441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45937.664644444441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45937.664644444441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45937.664644444441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45937.664644444441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45937.664644444441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45937.664644444441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45937.664644444441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45937.664644444441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45937.664644444441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45937.664644444441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45937.664644444441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45937.664644444441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45937.664644444441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45937.664644444441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45937.664644444441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45937.664644444441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45937.664644444441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45937.664644444441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45937.664644444441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45937.664644444441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45937.664644444441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45937.664644444441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45937.664644444441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45937.664644444441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45937.664644444441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45937.664644444441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45937.664644444441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45937.664644444441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45937.664644444441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45937.664644444441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45937.664644444441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45937.664644444441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45937.664644444441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45937.664644444441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45937.664644444441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45937.664644444441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45937.664644444441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45937.664644444441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45937.664644444441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45937.664644444441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45937.664644444441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45937.664644444441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45937.664644444441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45937.664644444441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45937.664644444441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45937.664644444441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45937.664644444441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45937.664644444441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45937.664644444441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45937.664644444441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45937.664644444441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45937.664644444441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45937.664644444441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45937.664644444441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45937.664644444441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45937.664644444441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45937.664644444441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45937.664644444441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45937.664644444441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45937.664644444441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45937.664644444441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45937.664644444441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45937.664644444441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45937.664644444441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45937.664644444441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45937.664644444441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45937.664644444441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45937.664644444441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45937.664644444441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45937.664644444441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45937.664644444441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45937.664644444441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45937.664644444441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45937.664644444441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45937.664644444441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45937.664644444441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45937.664644444441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45937.664644444441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45937.664644444441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45937.664644444441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45937.664644444441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45937.664644444441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45937.664644444441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45937.664644444441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45937.664644444441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45937.664644444441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45937.664644444441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45937.664644444441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45937.664644444441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45937.664644444441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45937.664644444441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45937.664644444441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45937.664644444441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45937.664644444441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45937.664644444441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45937.664644444441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45937.664644444441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45937.664644444441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45937.664644444441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45937.664644444441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45937.664644444441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45937.664644444441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45937.664644444441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45937.664644444441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45937.664644444441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45937.664644444441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45937.664644444441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45937.664644444441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45937.664644444441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45937.664644444441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45937.664644444441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45937.664644444441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45937.664644444441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45937.664644444441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45937.664644444441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45937.664644444441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45937.664644444441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45937.664644444441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45937.664644444441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45937.664644444441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45937.664644444441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45937.664644444441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45937.664644444441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45937.664644444441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45937.664644444441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45937.664644444441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45937.664644444441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45937.664644444441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45937.664644444441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45937.664644444441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45937.664644444441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45937.664644444441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45937.664644444441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45937.664644444441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45937.664644444441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45937.664644444441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45937.664644444441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45937.664644444441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45937.664644444441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45937.664644444441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45937.664644444441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45937.664644444441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45937.664644444441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45937.664644444441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45937.664644444441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45937.664644444441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45937.664644444441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45937.664644444441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45937.664644444441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45937.664644444441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45937.664644444441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45937.664644444441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45937.664644444441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45937.664644444441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45937.664644444441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45937.664644444441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45937.664644444441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45937.664644444441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45937.664644444441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45937.664644444441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45937.664644444441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45937.664644444441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45937.664644444441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45937.664644444441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45937.664644444441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45937.664644444441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45937.664644444441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45937.664644444441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45937.664644444441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45937.664644444441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45937.664644444441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45937.664644444441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45937.664644444441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45937.664644444441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45937.664644444441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45937.664644444441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45937.664644444441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45937.664644444441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45937.664644444441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45937.664644444441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45937.664644444441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45937.664644444441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45937.664644444441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45937.664644444441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45937.664644444441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45937.664644444441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45937.664644444441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45937.664644444441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45937.664644444441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45937.664644444441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45937.664644444441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45937.664644444441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45937.664644444441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45937.664644444441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45937.664644444441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45937.664644444441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45937.664644444441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45937.664644444441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45937.664644444441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45937.664644444441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45937.664644444441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45937.664644444441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45937.664644444441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45937.664644444441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45937.664644444441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45937.664644444441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45937.664644444441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45937.664644444441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45937.664644444441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45937.664644444441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45937.664644444441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45937.664644444441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45937.664644444441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45937.664644444441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45937.664644444441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45937.664644444441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45937.664644444441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45937.664644444441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45937.664644444441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45937.664644444441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45937.664644444441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45937.664644444441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45937.664644444441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45937.664644444441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45937.664644444441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45937.664644444441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45937.664644444441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45937.664644444441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45937.664644444441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45937.664644444441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45937.664644444441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45937.664644444441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45937.664644444441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45937.664644444441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45937.664644444441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45937.664644444441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45937.664644444441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45937.664644444441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45937.664644444441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45937.664644444441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45937.664644444441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45937.664644444441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45937.664644444441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45937.664644444441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45937.664644444441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45937.664644444441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45937.664644444441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45937.664644444441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45937.664644444441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45937.664644444441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45937.664644444441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45937.664644444441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45937.664644444441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45937.664644444441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45937.664644444441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45937.664644444441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45937.664644444441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45937.664644444441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45937.664644444441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45937.664644444441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45937.664644444441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45937.664644444441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45937.664644444441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45937.664644444441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45937.664644444441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45937.664644444441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45937.664644444441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45937.664644444441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45937.664644444441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45937.664644444441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45937.664644444441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45937.664644444441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45937.664644444441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45937.664644444441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45937.664644444441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45937.664644444441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45937.664644444441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45937.664644444441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45937.664644444441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45937.664644444441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45937.664644444441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45937.664644444441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45937.664644444441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45937.664644444441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45937.664644444441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45937.664644444441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45937.664644444441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45937.664644444441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45937.664644444441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45937.664644444441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45937.664644444441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45937.664644444441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45937.664644444441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45937.664644444441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45937.664644444441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45937.664644444441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45937.664644444441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45937.664644444441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45937.664644444441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45937.664644444441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45937.664644444441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45937.664644444441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45937.664644444441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45937.664644444441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45937.664644444441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45937.664644444441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45937.664644444441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45937.664644444441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45937.664644444441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45937.664644444441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45937.664644444441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45937.664644444441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45937.664644444441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45937.664644444441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45937.664644444441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45937.664644444441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45937.664644444441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45937.664644444441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45937.664644444441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45937.664644444441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45937.664644444441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45937.664644444441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45937.664644444441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45937.664644444441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45937.664644444441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45937.664644444441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45937.664644444441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45937.664644444441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45937.664644444441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45937.664644444441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45937.664644444441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45937.664644444441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45937.664644444441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45937.664644444441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45937.664644444441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45937.664644444441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45937.664644444441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45937.664644444441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45937.664644444441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45937.664644444441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45937.664644444441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45937.664644444441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45937.664644444441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45937.664644444441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45937.664644444441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45937.664644444441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45937.664644444441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45937.664644444441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45937.664644444441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45937.664644444441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45937.664644444441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45937.664644444441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45937.664644444441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45937.664644444441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45937.664644444441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45937.664644444441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45937.664644444441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45937.664644444441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45937.664644444441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45937.664644444441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45937.664644444441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45937.664644444441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45937.664644444441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45937.664644444441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45937.664644444441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45937.664644444441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45937.664644444441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45937.664644444441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45937.664644444441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45937.664644444441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45937.664644444441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45937.664644444441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45937.664644444441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45937.664644444441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45937.664644444441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45937.664644444441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45937.664644444441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45937.664644444441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45937.664644444441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45937.664644444441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45937.664644444441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45937.664644444441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45937.664644444441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45937.664644444441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45937.664644444441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45937.664644444441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45937.664644444441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45937.664644444441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45937.664644444441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45937.664644444441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45937.664644444441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45937.664644444441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45937.664644444441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45937.664644444441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45937.664644444441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45937.664644444441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45937.664644444441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45937.664644444441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45937.664644444441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45937.664644444441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45937.664644444441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45937.664644444441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45937.664644444441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45937.664644444441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45937.664644444441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45937.664644444441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45937.664644444441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45937.664644444441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45937.664644444441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45937.664644444441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45937.664644444441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45937.664644444441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45937.664644444441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45937.664644444441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45937.664644444441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45937.664644444441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45937.664644444441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45937.664644444441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45937.664644444441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45937.664644444441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45937.664644444441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45937.664644444441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45937.664644444441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45937.664644444441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45937.664644444441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45937.664644444441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45937.664644444441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45937.664644444441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45937.664644444441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45937.664644444441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45937.664644444441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45937.664644444441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45937.664644444441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45937.664644444441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45937.664644444441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45937.664644444441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45937.664644444441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45937.664644444441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45937.664644444441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45937.664644444441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45937.664644444441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45937.664644444441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45937.664644444441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45937.664644444441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45937.664644444441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45937.664644444441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45937.664644444441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45937.664644444441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45937.664644444441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45937.664644444441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45937.664644444441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45937.664644444441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45937.664644444441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45937.664644444441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45937.664644444441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45937.664644444441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45937.664644444441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45937.664644444441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45937.664644444441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45937.664644444441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45937.664644444441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45937.664644444441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45937.664644444441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45937.664644444441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45937.664644444441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45937.664644444441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45937.664644444441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45937.664644444441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45937.664644444441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45937.664644444441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45937.664644444441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45937.664644444441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45937.664644444441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45937.664644444441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45937.664644444441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45937.664644444441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45937.664644444441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45937.664644444441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45937.664644444441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45937.664644444441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45937.664644444441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45937.664644444441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45937.664644444441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45937.664644444441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45937.664644444441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45937.664644444441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45937.664644444441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45937.664644444441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45937.664644444441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45937.664644444441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45937.664644444441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45937.664644444441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45937.664644444441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45937.664644444441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45937.664644444441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45937.664644444441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45937.664644444441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45937.664644444441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45937.664644444441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45937.664644444441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45937.664644444441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45937.664644444441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45937.664644444441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45937.664644444441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45937.664644444441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45937.664644444441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45937.664644444441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45937.664644444441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45937.664644444441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45937.664644444441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45937.664644444441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45937.664644444441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45937.664644444441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45937.664644444441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45937.664644444441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45937.664644444441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45937.664644444441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45937.664644444441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45937.664644444441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45937.664644444441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45937.664644444441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45937.664644444441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45937.664644444441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45937.664644444441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45937.664644444441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45937.664644444441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45937.664644444441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45937.664644444441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45937.664644444441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45937.664644444441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45937.664644444441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45937.664644444441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45937.664644444441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45937.664644444441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45937.664644444441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45937.664644444441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45937.664644444441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45937.664644444441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45937.664644444441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45937.664644444441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45937.664644444441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45937.664644444441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45937.664644444441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45937.664644444441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45937.664644444441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45937.664644444441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45937.664644444441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45937.664644444441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45937.664644444441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45937.664644444441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45937.664644444441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45937.664644444441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45937.664644444441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45937.664644444441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45937.664644444441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45937.664644444441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45937.664644444441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45937.664644444441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45937.664644444441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45937.664644444441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45937.664644444441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45937.664644444441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45937.664644444441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45937.664644444441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45937.664644444441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45937.664644444441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45937.664644444441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45937.664644444441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45937.664644444441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45937.664644444441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45937.664644444441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45937.664644444441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45937.664644444441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45937.664644444441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45937.664644444441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45937.664644444441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45937.664644444441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45937.664644444441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45937.664644444441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45937.664644444441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45937.664644444441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45937.664644444441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45937.664644444441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45937.664644444441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45937.664644444441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45937.664644444441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45937.664644444441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45937.664644444441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45937.664644444441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45937.664644444441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45937.664644444441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45937.664644444441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45937.664644444441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45937.664644444441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45937.664644444441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45937.664644444441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45937.664644444441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45937.664644444441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45937.664644444441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45937.664644444441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45937.664644444441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45937.664644444441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45937.664644444441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45937.664644444441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45937.664644444441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45937.664644444441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45937.664644444441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45937.664644444441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45937.664644444441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45937.664644444441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45937.664644444441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45937.664644444441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45937.664644444441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45937.664644444441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45937.664644444441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45937.664644444441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45937.664644444441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45937.664644444441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45937.664644444441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45937.664644444441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45937.664644444441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45937.664644444441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45937.664644444441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45937.664644444441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45937.664644444441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45937.664644444441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45937.664644444441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45937.664644444441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45937.664644444441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45937.664644444441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45937.664644444441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45937.664644444441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45937.664644444441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45937.664644444441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45937.664644444441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45937.664644444441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45937.664644444441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45937.664644444441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45937.664644444441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45937.664644444441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45937.664644444441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45937.664644444441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45937.664644444441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45937.664644444441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45937.664644444441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45937.664644444441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45937.664644444441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45937.664644444441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45937.664644444441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45937.664644444441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45937.664644444441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45937.664644444441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45937.664644444441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45937.664644444441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45937.664644444441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45937.664644444441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45937.664644444441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45937.664644444441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45937.664644444441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45937.664644444441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45937.664644444441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45937.664644444441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45937.664644444441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45937.664644444441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45937.664644444441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45937.664644444441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45937.664644444441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45937.664644444441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45937.664644444441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45937.664644444441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45937.664644444441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45937.664644444441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45937.664644444441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45937.664644444441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45937.664644444441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45937.664644444441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45937.664644444441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45937.664644444441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45937.664644444441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45937.664644444441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45937.664644444441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45937.664644444441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45937.664644444441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45937.664644444441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45937.664644444441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45937.664644444441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45937.664644444441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45937.664644444441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45937.664644444441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45937.664644444441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45937.664644444441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45937.664644444441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45937.664644444441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45937.664644444441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45937.664644444441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45937.664644444441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45937.664644444441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45937.664644444441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45937.664644444441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45937.664644444441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45937.664644444441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45937.664644444441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45937.664644444441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45937.664644444441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45937.664644444441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45937.664644444441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45937.664644444441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45937.664644444441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45937.664644444441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45937.664644444441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45937.664644444441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45937.664644444441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45937.664644444441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45937.664644444441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45937.664644444441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45937.664644444441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45937.664644444441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45937.664644444441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45937.664644444441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45937.664644444441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45937.664644444441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45937.664644444441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45937.664644444441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45937.664644444441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45937.664644444441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45937.664644444441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45937.664644444441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45937.664644444441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45937.664644444441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45937.664644444441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45937.664644444441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45937.664644444441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45937.664644444441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45937.664644444441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45937.664644444441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45937.664644444441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45937.664644444441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45937.664644444441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45937.664644444441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45937.664644444441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45937.664644444441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45937.664644444441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45937.664644444441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45937.664644444441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45937.664644444441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45937.664644444441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45937.664644444441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45937.664644444441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45937.664644444441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45937.664644444441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234.18392685184517</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0.90017685185011942</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45937.664644444441</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45937.664644444441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45937.664644444441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45937.664644444441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45937.664644444441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45937.664644444441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45937.664644444441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45937.664644444441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45937.664644444441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45937.664644444441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45937.664644444441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45937.664644444441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45937.664644444441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45937.664644444441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45937.664644444441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45937.664644444441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45937.664644444441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45937.664644444441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45937.664644444441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45937.664644444441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45937.664644444441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45937.664644444441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45937.664644444441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45937.664644444441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45937.664644444441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45937.664644444441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45937.664644444441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45937.664644444441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45937.664644444441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45937.664644444441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45937.664644444441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45937.664644444441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45937.664644444441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45937.664644444441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45937.664644444441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45937.664644444441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45937.664644444441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45937.664644444441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45937.664644444441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45937.664644444441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45937.664644444441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45937.664644444441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45937.664644444441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45937.664644444441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45937.664644444441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45937.664644444441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45937.664644444441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45937.664644444441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45937.664644444441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45937.664644444441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45937.664644444441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45937.664644444441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45937.664644444441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45937.664644444441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45937.664644444441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45937.664644444441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45937.664644444441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45937.664644444441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45937.664644444441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45937.664644444441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45937.664644444441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45937.664644444441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45937.664644444441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45937.664644444441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45937.664644444441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45937.664644444441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45937.664644444441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45937.664644444441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45937.664644444441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45937.664644444441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45937.664644444441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45937.664644444441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45937.664644444441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45937.664644444441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45937.664644444441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45937.664644444441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45937.664644444441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45937.664644444441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45937.664644444441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45937.664644444441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45937.664644444441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45937.664644444441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45937.664644444441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45937.664644444441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45937.664644444441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45937.664644444441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45937.664644444441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45937.664644444441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45937.664644444441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45937.664644444441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45937.664644444441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45937.664644444441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45937.664644444441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45937.664644444441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45937.664644444441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45937.664644444441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45937.664644444441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45937.664644444441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45937.664644444441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45937.664644444441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45937.664644444441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45937.664644444441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45937.664644444441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45937.664644444441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45937.664644444441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45937.664644444441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45937.664644444441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45937.664644444441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45937.664644444441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45937.664644444441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45937.664644444441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45937.664644444441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45937.664644444441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45937.664644444441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45937.664644444441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45937.664644444441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45937.664644444441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45937.664644444441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45937.664644444441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45937.664644444441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45937.664644444441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45937.664644444441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45937.664644444441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45937.664644444441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45937.664644444441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45937.664644444441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45937.664644444441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45937.664644444441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45937.664644444441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45937.664644444441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45937.664644444441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45937.664644444441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45937.664644444441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45937.664644444441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45937.664644444441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45937.664644444441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45937.664644444441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45937.664644444441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45937.664644444441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45937.664644444441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45937.664644444441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45937.664644444441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45937.664644444441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45937.664644444441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45937.664644444441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45937.664644444441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45937.664644444441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45937.664644444441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45937.664644444441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45937.664644444441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45937.664644444441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45937.664644444441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45937.664644444441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45937.664644444441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45937.664644444441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45937.664644444441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45937.664644444441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45937.664644444441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45937.664644444441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45937.664644444441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45937.664644444441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45937.664644444441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45937.664644444441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45937.664644444441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45937.664644444441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45937.664644444441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45937.664644444441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45937.664644444441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45937.664644444441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45937.664644444441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45937.664644444441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45937.664644444441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45937.664644444441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45937.664644444441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45937.664644444441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45937.664644444441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45937.664644444441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45937.664644444441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45937.664644444441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45937.664644444441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45937.664644444441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45937.664644444441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45937.664644444441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45937.664644444441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45937.664644444441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45937.664644444441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45937.664644444441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45937.664644444441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45937.664644444441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45937.664644444441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45937.664644444441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45937.664644444441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45937.664644444441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45937.664644444441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45937.664644444441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45937.664644444441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45937.664644444441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45937.664644444441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45937.664644444441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45937.664644444441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45937.664644444441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45937.664644444441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45937.664644444441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45937.664644444441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45937.664644444441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45937.664644444441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45937.664644444441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45937.664644444441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45937.664644444441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45937.664644444441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45937.664644444441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45937.664644444441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45937.664644444441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45937.664644444441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45937.664644444441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45937.664644444441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45937.664644444441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45937.664644444441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45937.664644444441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45937.664644444441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45937.664644444441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45937.664644444441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45937.664644444441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45937.664644444441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45937.664644444441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45937.664644444441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45937.664644444441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45937.664644444441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45937.664644444441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45937.664644444441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45937.664644444441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45937.664644444441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45937.664644444441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45937.664644444441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45937.664644444441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45937.664644444441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45937.664644444441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45937.664644444441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45937.664644444441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45937.664644444441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45937.664644444441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45937.664644444441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45937.664644444441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45937.664644444441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45937.664644444441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45937.664644444441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45937.664644444441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45937.664644444441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45937.664644444441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45937.664644444441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45937.664644444441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45937.664644444441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45937.664644444441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45937.664644444441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45937.664644444441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45937.664644444441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45937.664644444441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45937.664644444441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45937.664644444441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45937.664644444441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45937.664644444441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45937.664644444441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45937.664644444441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45937.664644444441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45937.664644444441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45937.664644444441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45937.664644444441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45937.664644444441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45937.664644444441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45937.664644444441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45937.664644444441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45937.664644444441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45937.664644444441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45937.664644444441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45937.664644444441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45937.664644444441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45937.664644444441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45937.664644444441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45937.664644444441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45937.664644444441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45937.664644444441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45937.664644444441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45937.664644444441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45937.664644444441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45937.664644444441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45937.664644444441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45937.664644444441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45937.664644444441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45937.664644444441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45937.664644444441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45937.664644444441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45937.664644444441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45937.664644444441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45937.664644444441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45937.664644444441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45937.664644444441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45937.664644444441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45937.664644444441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45937.664644444441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45937.664644444441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45937.664644444441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45937.664644444441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45937.664644444441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45937.664644444441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45937.664644444441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45937.664644444441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45937.664644444441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45937.664644444441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45937.664644444441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45937.664644444441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45937.664644444441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45937.664644444441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45937.664644444441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45937.664644444441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45937.664644444441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45937.664644444441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45937.664644444441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45937.664644444441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45937.664644444441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45937.664644444441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45937.664644444441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45937.664644444441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45937.664644444441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45937.664644444441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45937.664644444441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45937.664644444441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45937.664644444441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45937.664644444441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45937.664644444441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45937.664644444441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45937.664644444441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45937.664644444441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45937.664644444441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45937.664644444441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45937.664644444441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45937.664644444441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45937.664644444441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45937.664644444441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45937.664644444441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45937.664644444441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45937.664644444441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45937.664644444441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45937.664644444441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45937.664644444441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45937.664644444441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45937.664644444441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45937.664644444441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45937.664644444441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45937.664644444441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45937.664644444441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45937.664644444441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45937.664644444441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45937.664644444441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45937.664644444441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45937.664644444441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45937.664644444441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45937.664644444441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45937.664644444441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45937.664644444441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45937.664644444441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45937.664644444441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45937.664644444441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45937.664644444441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45937.664644444441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45937.664644444441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45937.664644444441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45937.664644444441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45937.664644444441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45937.664644444441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45937.664644444441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45937.664644444441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45937.664644444441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45937.664644444441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45937.664644444441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45937.664644444441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45937.664644444441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45937.664644444441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45937.664644444441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45937.664644444441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45937.664644444441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45937.664644444441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45937.664644444441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45937.664644444441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45937.664644444441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45937.664644444441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45937.664644444441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45937.664644444441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45937.664644444441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45937.664644444441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45937.664644444441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45937.664644444441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45937.664644444441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45937.664644444441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45937.664644444441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45937.664644444441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45937.664644444441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45937.664644444441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45937.664644444441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45937.664644444441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45937.664644444441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45937.664644444441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45937.664644444441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45937.664644444441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45937.664644444441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45937.664644444441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45937.664644444441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45937.664644444441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45937.664644444441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45937.664644444441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45937.664644444441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45937.664644444441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45937.664644444441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45937.664644444441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45937.664644444441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45937.664644444441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45937.664644444441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45937.664644444441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45937.664644444441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45937.664644444441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45937.664644444441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45937.664644444441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45937.664644444441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45937.664644444441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45937.664644444441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45937.664644444441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45937.664644444441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45937.664644444441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45937.664644444441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45937.664644444441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45937.664644444441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45937.664644444441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45937.664644444441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45937.664644444441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45937.664644444441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45937.664644444441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45937.664644444441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45937.664644444441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45937.664644444441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45937.664644444441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45937.664644444441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45937.664644444441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45937.664644444441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45937.664644444441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45937.664644444441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45937.664644444441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45937.664644444441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45937.664644444441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45937.664644444441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45937.664644444441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45937.664644444441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45937.664644444441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45937.664644444441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45937.664644444441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45937.664644444441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45937.664644444441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45937.664644444441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45937.664644444441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45937.664644444441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45937.664644444441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45937.664644444441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45937.664644444441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45937.664644444441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45937.664644444441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45937.664644444441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45937.664644444441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45937.664644444441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45937.664644444441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45937.664644444441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45937.664644444441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45937.664644444441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45937.664644444441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45937.664644444441</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45937.664644444441</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45.832584259253053</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11.475767129624728</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c r="B5" s="37" t="str">
        <f>IFERROR(VLOOKUP(D5,DB!A:K,11,0),"")</f>
        <v/>
      </c>
      <c r="C5" s="37"/>
      <c r="D5" s="37"/>
      <c r="E5" s="37"/>
      <c r="F5" s="38"/>
      <c r="G5" s="39">
        <f ca="1">IFERROR(NOW()-F5,"-")</f>
        <v>45937.664644444441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45937.664644444441</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45937.664644444441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45937.664644444441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45937.664644444441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45937.664644444441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45937.664644444441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45937.664644444441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45937.664644444441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45937.664644444441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45937.664644444441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45937.664644444441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45937.664644444441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45937.664644444441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45937.664644444441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45937.664644444441</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45937.664644444441</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45937.664644444441</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45937.664644444441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45937.664644444441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45937.664644444441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45937.664644444441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45937.664644444441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45937.664644444441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45937.664644444441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45937.664644444441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45937.664644444441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45937.664644444441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45937.664644444441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45937.664644444441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45937.664644444441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45937.664644444441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45937.664644444441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45937.664644444441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45937.664644444441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45937.664644444441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45937.664644444441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45937.664644444441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45937.664644444441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45937.664644444441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45937.664644444441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45937.664644444441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45937.664644444441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45937.664644444441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45937.664644444441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45937.664644444441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45937.664644444441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45937.664644444441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45937.664644444441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45937.664644444441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45937.664644444441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45937.664644444441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45937.664644444441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45937.664644444441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45937.664644444441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45937.664644444441</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45937.664644444441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45937.664644444441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45937.664644444441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45937.664644444441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45937.664644444441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45937.664644444441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45937.664644444441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45937.664644444441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45937.664644444441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45937.664644444441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45937.664644444441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45937.664644444441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45937.664644444441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45937.664644444441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45937.664644444441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45937.664644444441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45937.664644444441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45937.664644444441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45937.664644444441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45937.664644444441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45937.664644444441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45937.664644444441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45937.664644444441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45937.664644444441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45937.664644444441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45937.664644444441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45937.664644444441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45937.664644444441</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45937.664644444441</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45937.664644444441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45937.664644444441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45937.664644444441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45937.664644444441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45937.664644444441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45937.664644444441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45937.664644444441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45937.664644444441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45937.664644444441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45937.664644444441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45937.664644444441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45937.664644444441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45937.664644444441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45937.664644444441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45937.664644444441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45937.664644444441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45937.664644444441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45937.664644444441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45937.664644444441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45937.664644444441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45937.664644444441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45937.664644444441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45937.664644444441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45937.664644444441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45937.664644444441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45937.664644444441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45937.664644444441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45937.664644444441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45937.664644444441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45937.664644444441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45937.664644444441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45937.664644444441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45937.664644444441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45937.664644444441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45937.664644444441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45937.664644444441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45937.664644444441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45937.664644444441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45937.664644444441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45937.664644444441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45937.664644444441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45937.664644444441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45937.664644444441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45937.664644444441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45937.664644444441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45937.664644444441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45937.664644444441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45937.664644444441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45937.664644444441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45937.664644444441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45937.664644444441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45937.664644444441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45937.664644444441</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45937.664644444441</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0"/>
  <sheetViews>
    <sheetView tabSelected="1" workbookViewId="0">
      <selection activeCell="K9" sqref="K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10.891797222218884</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45937.664644444441</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3.7836722222200478</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2.7223990740676527</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45937.664644444441</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45937.664644444441</v>
      </c>
      <c r="H7" s="116">
        <v>45937.57236111111</v>
      </c>
      <c r="I7" s="112" t="str">
        <f>IFERROR(VLOOKUP(D7,DB!A:F,6,0),"")</f>
        <v>SCECO</v>
      </c>
      <c r="J7" s="112" t="str">
        <f>IFERROR(VLOOKUP(D7,DB!A:G,7,0),"")</f>
        <v>Dead</v>
      </c>
      <c r="K7" s="117" t="s">
        <v>39070</v>
      </c>
      <c r="L7" s="118" t="str">
        <f>IFERROR(VLOOKUP(D7,DB!A:I,9,0),"")</f>
        <v>Latis</v>
      </c>
    </row>
    <row r="8" spans="1:16383" ht="31.5" customHeight="1">
      <c r="A8" s="113" t="s">
        <v>39071</v>
      </c>
      <c r="B8" s="112" t="str">
        <f>IFERROR(VLOOKUP(D8,DB!A:K,11,0),"")</f>
        <v>R6</v>
      </c>
      <c r="C8" s="114">
        <v>2</v>
      </c>
      <c r="D8" s="112" t="s">
        <v>33091</v>
      </c>
      <c r="E8" s="115" t="s">
        <v>39043</v>
      </c>
      <c r="F8" s="116">
        <v>45937.598495370374</v>
      </c>
      <c r="G8" s="81">
        <f ca="1">IFERROR(NOW()-F8,"-")</f>
        <v>6.6149074067652691E-2</v>
      </c>
      <c r="H8" s="116">
        <v>45937.622013888889</v>
      </c>
      <c r="I8" s="112" t="str">
        <f>IFERROR(VLOOKUP(D8,DB!A:F,6,0),"")</f>
        <v>SCECO</v>
      </c>
      <c r="J8" s="112" t="str">
        <f>IFERROR(VLOOKUP(D8,DB!A:G,7,0),"")</f>
        <v>Dead</v>
      </c>
      <c r="K8" s="117" t="s">
        <v>39072</v>
      </c>
      <c r="L8" s="118" t="str">
        <f>IFERROR(VLOOKUP(D8,DB!A:I,9,0),"")</f>
        <v>Latis</v>
      </c>
    </row>
    <row r="9" spans="1:16383" ht="31.5" customHeight="1">
      <c r="A9" s="113"/>
      <c r="B9" s="112" t="str">
        <f>IFERROR(VLOOKUP(D9,DB!A:K,11,0),"")</f>
        <v/>
      </c>
      <c r="C9" s="114"/>
      <c r="D9" s="112"/>
      <c r="E9" s="115"/>
      <c r="F9" s="116"/>
      <c r="G9" s="81">
        <f ca="1">IFERROR(NOW()-F9,"-")</f>
        <v>45937.664644444441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45937.664644444441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45937.664644444441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45937.664644444441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45937.664644444441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45937.664644444441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45937.664644444441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45937.664644444441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45937.664644444441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45937.664644444441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45937.664644444441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45937.664644444441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45937.664644444441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45937.664644444441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45937.664644444441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45937.664644444441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45937.664644444441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45937.664644444441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45937.664644444441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45937.664644444441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45937.664644444441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45937.664644444441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45937.664644444441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45937.664644444441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45937.664644444441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45937.664644444441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45937.664644444441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45937.664644444441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45937.664644444441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45937.664644444441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45937.664644444441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45937.664644444441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45937.664644444441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45937.664644444441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45937.664644444441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45937.664644444441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45937.664644444441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45937.664644444441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45937.664644444441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45937.664644444441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45937.664644444441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45937.664644444441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45937.664644444441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45937.664644444441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45937.664644444441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45937.664644444441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45937.664644444441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45937.664644444441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45937.664644444441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45937.664644444441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45937.664644444441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45937.664644444441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45937.664644444441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45937.664644444441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45937.664644444441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45937.664644444441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45937.664644444441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45937.664644444441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45937.664644444441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45937.664644444441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45937.664644444441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45937.664644444441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45937.664644444441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45937.664644444441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45937.664644444441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45937.664644444441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45937.664644444441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45937.664644444441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45937.664644444441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45937.664644444441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45937.664644444441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45937.664644444441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45937.664644444441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45937.664644444441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45937.664644444441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45937.664644444441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45937.664644444441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45937.664644444441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45937.664644444441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45937.664644444441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45937.664644444441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45937.664644444441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45937.664644444441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45937.664644444441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45937.664644444441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45937.664644444441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45937.664644444441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45937.664644444441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45937.664644444441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45937.664644444441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45937.664644444441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45937.664644444441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45937.664644444441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45937.664644444441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45937.664644444441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45937.664644444441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45937.664644444441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45937.664644444441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45937.664644444441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45937.664644444441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45937.664644444441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45937.664644444441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45937.664644444441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45937.664644444441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45937.664644444441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45937.664644444441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45937.664644444441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45937.664644444441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45937.664644444441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45937.664644444441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45937.664644444441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45937.664644444441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45937.664644444441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45937.664644444441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45937.664644444441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45937.664644444441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45937.664644444441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45937.664644444441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45937.664644444441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45937.664644444441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45937.664644444441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45937.664644444441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45937.664644444441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45937.664644444441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45937.664644444441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45937.664644444441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45937.664644444441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45937.664644444441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45937.664644444441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45937.664644444441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45937.664644444441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45937.664644444441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45937.664644444441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45937.664644444441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45937.664644444441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45937.664644444441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45937.664644444441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45937.664644444441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45937.664644444441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45937.664644444441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45937.664644444441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45937.664644444441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45937.664644444441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45937.664644444441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45937.664644444441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45937.664644444441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45937.664644444441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45937.664644444441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45937.664644444441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45937.664644444441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45937.664644444441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45937.664644444441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45937.664644444441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45937.664644444441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45937.664644444441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45937.664644444441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45937.664644444441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45937.664644444441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45937.664644444441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45937.664644444441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45937.664644444441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45937.664644444441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45937.664644444441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45937.664644444441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45937.664644444441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45937.664644444441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45937.664644444441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45937.664644444441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45937.664644444441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45937.664644444441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45937.664644444441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45937.664644444441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45937.664644444441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45937.664644444441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45937.664644444441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45937.664644444441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45937.664644444441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45937.664644444441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45937.664644444441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45937.664644444441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45937.664644444441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45937.664644444441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45937.664644444441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45937.664644444441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45937.664644444441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45937.664644444441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45937.664644444441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45937.664644444441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45937.664644444441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45937.664644444441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45937.664644444441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45937.664644444441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45937.664644444441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45937.664644444441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45937.664644444441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45937.664644444441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45937.664644444441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45937.664644444441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45937.664644444441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45937.664644444441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45937.664644444441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45937.664644444441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45937.664644444441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45937.664644444441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45937.664644444441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45937.664644444441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45937.664644444441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45937.664644444441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45937.664644444441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45937.664644444441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45937.664644444441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45937.664644444441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45937.664644444441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45937.664644444441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45937.664644444441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45937.664644444441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45937.664644444441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45937.664644444441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45937.664644444441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45937.664644444441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45937.664644444441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45937.664644444441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45937.664644444441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45937.664644444441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45937.664644444441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45937.664644444441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45937.664644444441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45937.664644444441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45937.664644444441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45937.664644444441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45937.664644444441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45937.664644444441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45937.664644444441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45937.664644444441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45937.664644444441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45937.664644444441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45937.664644444441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45937.664644444441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45937.664644444441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45937.664644444441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45937.664644444441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45937.664644444441</v>
      </c>
      <c r="H250" s="116"/>
      <c r="I250" s="112" t="str">
        <f>IFERROR(VLOOKUP(D250,DB!A:F,6,0),"")</f>
        <v/>
      </c>
      <c r="J250" s="111" t="str">
        <f>IFERROR(VLOOKUP(D250,DB!A:G,7,0),"")</f>
        <v/>
      </c>
      <c r="K250" s="117"/>
      <c r="L250" s="118" t="str">
        <f>IFERROR(VLOOKUP(D250,DB!A:I,9,0),"")</f>
        <v/>
      </c>
    </row>
  </sheetData>
  <dataValidations count="2">
    <dataValidation allowBlank="1" showInputMessage="1" showErrorMessage="1" sqref="E1" xr:uid="{380493DB-286A-4683-AF55-C78F04945A49}"/>
    <dataValidation type="list" allowBlank="1" showInputMessage="1" showErrorMessage="1" sqref="E3 E5:E2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2025-10-07T12:58:51Z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